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ev_TFS\C4IT DEV FASD - UI Design Test\FasdCockpitCommunicationDemo\ExcelSheets\"/>
    </mc:Choice>
  </mc:AlternateContent>
  <xr:revisionPtr revIDLastSave="0" documentId="13_ncr:1_{F2259504-70DB-4AE0-B187-924980DF8DBB}" xr6:coauthVersionLast="47" xr6:coauthVersionMax="47" xr10:uidLastSave="{00000000-0000-0000-0000-000000000000}"/>
  <bookViews>
    <workbookView xWindow="-28920" yWindow="-915" windowWidth="29040" windowHeight="15840" activeTab="1" xr2:uid="{6A2ED8EC-BC59-4E3F-8723-BB3F87357BB9}"/>
  </bookViews>
  <sheets>
    <sheet name="%RawData%" sheetId="1" r:id="rId1"/>
    <sheet name="details-userDeviceCount" sheetId="9" r:id="rId2"/>
    <sheet name="details-processorUsage" sheetId="8" r:id="rId3"/>
    <sheet name="details-apphang" sheetId="2" r:id="rId4"/>
    <sheet name="details-appcrash" sheetId="3" r:id="rId5"/>
    <sheet name="details-logon" sheetId="4" r:id="rId6"/>
    <sheet name="details-boot" sheetId="5" r:id="rId7"/>
    <sheet name="details-hardreset" sheetId="6" r:id="rId8"/>
    <sheet name="details-bluescreen" sheetId="7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6" i="9" l="1"/>
  <c r="A5" i="9"/>
  <c r="A4" i="9"/>
  <c r="A3" i="9"/>
  <c r="A2" i="9"/>
  <c r="C70" i="1"/>
  <c r="A61" i="8"/>
  <c r="A60" i="8"/>
  <c r="A59" i="8"/>
  <c r="A58" i="8"/>
  <c r="A57" i="8"/>
  <c r="A56" i="8"/>
  <c r="A55" i="8"/>
  <c r="A54" i="8"/>
  <c r="A53" i="8"/>
  <c r="A52" i="8"/>
  <c r="A51" i="8"/>
  <c r="A50" i="8"/>
  <c r="A49" i="8"/>
  <c r="A48" i="8"/>
  <c r="A47" i="8"/>
  <c r="A46" i="8"/>
  <c r="A45" i="8"/>
  <c r="A44" i="8"/>
  <c r="A43" i="8"/>
  <c r="A42" i="8"/>
  <c r="A41" i="8"/>
  <c r="A40" i="8"/>
  <c r="A39" i="8"/>
  <c r="A38" i="8"/>
  <c r="A37" i="8"/>
  <c r="A36" i="8"/>
  <c r="A35" i="8"/>
  <c r="A34" i="8"/>
  <c r="A33" i="8"/>
  <c r="A32" i="8"/>
  <c r="A31" i="8"/>
  <c r="A30" i="8"/>
  <c r="A29" i="8"/>
  <c r="A28" i="8"/>
  <c r="A27" i="8"/>
  <c r="A26" i="8"/>
  <c r="A25" i="8"/>
  <c r="A24" i="8"/>
  <c r="A23" i="8"/>
  <c r="A22" i="8"/>
  <c r="A21" i="8"/>
  <c r="A20" i="8"/>
  <c r="A19" i="8"/>
  <c r="A18" i="8"/>
  <c r="A17" i="8"/>
  <c r="A16" i="8"/>
  <c r="A15" i="8"/>
  <c r="A14" i="8"/>
  <c r="A13" i="8"/>
  <c r="A12" i="8"/>
  <c r="A11" i="8"/>
  <c r="A10" i="8"/>
  <c r="A9" i="8"/>
  <c r="A8" i="8"/>
  <c r="A7" i="8"/>
  <c r="A6" i="8"/>
  <c r="A5" i="8"/>
  <c r="A4" i="8"/>
  <c r="A3" i="8"/>
  <c r="A2" i="8"/>
  <c r="B2" i="5"/>
  <c r="A2" i="5"/>
  <c r="B12" i="5"/>
  <c r="A12" i="5"/>
  <c r="B11" i="5"/>
  <c r="A11" i="5"/>
  <c r="B10" i="5"/>
  <c r="A10" i="5"/>
  <c r="B9" i="5"/>
  <c r="A9" i="5"/>
  <c r="B8" i="5"/>
  <c r="A8" i="5"/>
  <c r="B7" i="5"/>
  <c r="A7" i="5"/>
  <c r="B6" i="5"/>
  <c r="A6" i="5"/>
  <c r="B5" i="5"/>
  <c r="A5" i="5"/>
  <c r="B4" i="5"/>
  <c r="A4" i="5"/>
  <c r="B3" i="5"/>
  <c r="A3" i="5"/>
  <c r="B14" i="4"/>
  <c r="B13" i="4"/>
  <c r="A14" i="4"/>
  <c r="A13" i="4"/>
  <c r="B12" i="4"/>
  <c r="A12" i="4"/>
  <c r="B11" i="4"/>
  <c r="B10" i="4"/>
  <c r="A11" i="4"/>
  <c r="A10" i="4"/>
  <c r="B9" i="4"/>
  <c r="B8" i="4"/>
  <c r="A9" i="4"/>
  <c r="A8" i="4"/>
  <c r="B7" i="4"/>
  <c r="A7" i="4"/>
  <c r="B5" i="4"/>
  <c r="B6" i="4"/>
  <c r="A6" i="4"/>
  <c r="A5" i="4"/>
  <c r="B3" i="3"/>
  <c r="B2" i="3"/>
  <c r="A3" i="3"/>
  <c r="A2" i="3"/>
  <c r="B3" i="2"/>
  <c r="B2" i="2"/>
  <c r="A3" i="2"/>
  <c r="A2" i="2"/>
  <c r="Q1" i="1"/>
  <c r="P1" i="1"/>
  <c r="O1" i="1"/>
  <c r="N1" i="1"/>
  <c r="M1" i="1"/>
  <c r="L1" i="1"/>
  <c r="K1" i="1"/>
  <c r="J1" i="1"/>
  <c r="I1" i="1"/>
  <c r="H1" i="1"/>
  <c r="G1" i="1"/>
  <c r="F1" i="1"/>
  <c r="E1" i="1"/>
  <c r="D1" i="1"/>
  <c r="C23" i="1"/>
  <c r="B4" i="4"/>
  <c r="B3" i="4"/>
  <c r="B2" i="4"/>
  <c r="A4" i="4"/>
  <c r="A3" i="4"/>
  <c r="A2" i="4"/>
  <c r="C1" i="1"/>
</calcChain>
</file>

<file path=xl/sharedStrings.xml><?xml version="1.0" encoding="utf-8"?>
<sst xmlns="http://schemas.openxmlformats.org/spreadsheetml/2006/main" count="352" uniqueCount="137">
  <si>
    <t>ValueTable</t>
  </si>
  <si>
    <t>ValueColumn</t>
  </si>
  <si>
    <t>ad-user</t>
  </si>
  <si>
    <t>name</t>
  </si>
  <si>
    <t>agnt-computer</t>
  </si>
  <si>
    <t>Name</t>
  </si>
  <si>
    <t>account</t>
  </si>
  <si>
    <t>country</t>
  </si>
  <si>
    <t>Deutschland</t>
  </si>
  <si>
    <t>locality</t>
  </si>
  <si>
    <t>Waldbronn</t>
  </si>
  <si>
    <t>telephoneNumber</t>
  </si>
  <si>
    <t>mobile</t>
  </si>
  <si>
    <t>mail</t>
  </si>
  <si>
    <t>department</t>
  </si>
  <si>
    <t>title</t>
  </si>
  <si>
    <t>agnt-computer-event-numerical-latest</t>
  </si>
  <si>
    <t>BootLast</t>
  </si>
  <si>
    <t>agnt-computer-event-numerical</t>
  </si>
  <si>
    <t>BootCount</t>
  </si>
  <si>
    <t>agnt-computer-event-string-latest</t>
  </si>
  <si>
    <t>Logon</t>
  </si>
  <si>
    <t>agnt-computer-event-string</t>
  </si>
  <si>
    <t>LogonCount</t>
  </si>
  <si>
    <t>RebootPending</t>
  </si>
  <si>
    <t>true</t>
  </si>
  <si>
    <t>NetworkIPLast</t>
  </si>
  <si>
    <t>NetworkWifiSignal</t>
  </si>
  <si>
    <t>SystemManufacturer</t>
  </si>
  <si>
    <t>Dell</t>
  </si>
  <si>
    <t>SystemModel</t>
  </si>
  <si>
    <t>ProductName</t>
  </si>
  <si>
    <t>Windows 10 Enterprise</t>
  </si>
  <si>
    <t>Version</t>
  </si>
  <si>
    <t>LastUpdate</t>
  </si>
  <si>
    <t>NetworkType</t>
  </si>
  <si>
    <t>WIFI</t>
  </si>
  <si>
    <t>LAN</t>
  </si>
  <si>
    <t>MacAddress</t>
  </si>
  <si>
    <t>DiskTotal</t>
  </si>
  <si>
    <t>DiskFree</t>
  </si>
  <si>
    <t>SystemDiskTotal</t>
  </si>
  <si>
    <t>SystemDiskFree</t>
  </si>
  <si>
    <t>MemoryTotal</t>
  </si>
  <si>
    <t>MemoryFree</t>
  </si>
  <si>
    <t>ProcessorUsage</t>
  </si>
  <si>
    <t>BitLockerStatus</t>
  </si>
  <si>
    <t>BitLockerSystemDiskStatus</t>
  </si>
  <si>
    <t>AgentVersion</t>
  </si>
  <si>
    <t>SystemBiosManufacturer</t>
  </si>
  <si>
    <t>SystemBiosReleaseDate</t>
  </si>
  <si>
    <t>SystemBiosName</t>
  </si>
  <si>
    <t>BootDuration</t>
  </si>
  <si>
    <t>HardReset</t>
  </si>
  <si>
    <t>BlueScreenInfo</t>
  </si>
  <si>
    <t>ApplicationHang</t>
  </si>
  <si>
    <t>ApplicationCrash</t>
  </si>
  <si>
    <t>NetworkRecievedTraffic</t>
  </si>
  <si>
    <t>NetworkSentTraffic</t>
  </si>
  <si>
    <t>AntivirusStatus</t>
  </si>
  <si>
    <t>AntivirusVersion</t>
  </si>
  <si>
    <t>FirewallStatus</t>
  </si>
  <si>
    <t>time</t>
  </si>
  <si>
    <t>Duration</t>
  </si>
  <si>
    <t>ErrorData</t>
  </si>
  <si>
    <t>ErrorCode</t>
  </si>
  <si>
    <t>Executable</t>
  </si>
  <si>
    <t>Tag</t>
  </si>
  <si>
    <t>1.17.2</t>
  </si>
  <si>
    <t>Dell Inc.</t>
  </si>
  <si>
    <t>Precision 3530</t>
  </si>
  <si>
    <t>10.190.19044.4</t>
  </si>
  <si>
    <t>LAN, WIFI</t>
  </si>
  <si>
    <t>Excel.exe</t>
  </si>
  <si>
    <t>Outlook.exe</t>
  </si>
  <si>
    <t>1.53.2.55</t>
  </si>
  <si>
    <t>1.48.3.47</t>
  </si>
  <si>
    <t>CameraHub.exe</t>
  </si>
  <si>
    <t>Realtek(R) Audio.exe</t>
  </si>
  <si>
    <t>0.1.0.7</t>
  </si>
  <si>
    <t>1.18.15</t>
  </si>
  <si>
    <t>Kohl, Carlos</t>
  </si>
  <si>
    <t>C4-KC007</t>
  </si>
  <si>
    <t>KC007</t>
  </si>
  <si>
    <t>+49 7243 2058726</t>
  </si>
  <si>
    <t>+49 160 98080394</t>
  </si>
  <si>
    <t>carlos.kohl@consulting4it.de</t>
  </si>
  <si>
    <t>Produktentwicklung</t>
  </si>
  <si>
    <t>Leiter</t>
  </si>
  <si>
    <t>false</t>
  </si>
  <si>
    <t>10.80.30.11</t>
  </si>
  <si>
    <t>agnt-user</t>
  </si>
  <si>
    <t>id</t>
  </si>
  <si>
    <t>manager</t>
  </si>
  <si>
    <t>Boss, Bernd</t>
  </si>
  <si>
    <t>BatteryStatus</t>
  </si>
  <si>
    <t>Netz Betrieb</t>
  </si>
  <si>
    <t>QuickStartSettings</t>
  </si>
  <si>
    <t>1.2.7.1</t>
  </si>
  <si>
    <t>SerialNumber</t>
  </si>
  <si>
    <t>SDF9FK90</t>
  </si>
  <si>
    <t>SystemFamily</t>
  </si>
  <si>
    <t>Value</t>
  </si>
  <si>
    <t>4.18.2301.6</t>
  </si>
  <si>
    <t>192.168.120.244</t>
  </si>
  <si>
    <t>C5:20:D7:48:6G:53, L9:23:F7:01:8A:10, U8:17:H6:71:5K:85, C9:30:L3:38:8J:39</t>
  </si>
  <si>
    <t>intune-deviceInfo</t>
  </si>
  <si>
    <t>complianceState</t>
  </si>
  <si>
    <t>Konform</t>
  </si>
  <si>
    <t>managementState</t>
  </si>
  <si>
    <t>Verwaltet</t>
  </si>
  <si>
    <t>userDisplayName</t>
  </si>
  <si>
    <t>Ticket, Timo</t>
  </si>
  <si>
    <t>lastSyncDateTime</t>
  </si>
  <si>
    <t>agnt-userDeviceCount</t>
  </si>
  <si>
    <t>windows</t>
  </si>
  <si>
    <t>MobileDevices</t>
  </si>
  <si>
    <t>otherDevices</t>
  </si>
  <si>
    <t>deviceName</t>
  </si>
  <si>
    <t>model</t>
  </si>
  <si>
    <t>serialNumber</t>
  </si>
  <si>
    <t>operatingSystem</t>
  </si>
  <si>
    <t>PF1LHM08</t>
  </si>
  <si>
    <t>JS78IIM81</t>
  </si>
  <si>
    <t>iOS</t>
  </si>
  <si>
    <t>Samsung Galaxy</t>
  </si>
  <si>
    <t>HA926MK</t>
  </si>
  <si>
    <t>Android</t>
  </si>
  <si>
    <t>MacOs</t>
  </si>
  <si>
    <t>LA88JHG8</t>
  </si>
  <si>
    <t>Linux</t>
  </si>
  <si>
    <t>Li67NU99</t>
  </si>
  <si>
    <t>C4-KC008</t>
  </si>
  <si>
    <t>C4-KC009</t>
  </si>
  <si>
    <t>C4-KC010</t>
  </si>
  <si>
    <t>C4-KC011</t>
  </si>
  <si>
    <t>iPhone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</si>
</sst>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14" fontId="0" fillId="0" borderId="0" xfId="0" applyNumberFormat="1"/>
    <xf numFmtId="0" fontId="1" fillId="0" borderId="0" xfId="0" applyFont="1"/>
    <xf numFmtId="14" fontId="1" fillId="0" borderId="0" xfId="0" applyNumberFormat="1" applyFont="1"/>
    <xf numFmtId="0" fontId="0" fillId="0" borderId="0" xfId="0" quotePrefix="1"/>
    <xf numFmtId="0" fontId="2" fillId="0" borderId="0" xfId="1"/>
    <xf numFmtId="49" fontId="0" fillId="0" borderId="0" xfId="0" applyNumberFormat="1"/>
    <xf numFmtId="0" fontId="3" fillId="0" borderId="0" xfId="0" applyFont="1"/>
    <xf numFmtId="22" fontId="0" fillId="0" borderId="0" xfId="0" applyNumberFormat="1"/>
    <xf numFmtId="2" fontId="0" fillId="0" borderId="0" xfId="0" applyNumberFormat="1"/>
    <xf numFmtId="14" fontId="4" fillId="0" borderId="0" xfId="0" applyNumberFormat="1" applyFont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arlos.kohl@consulting4it.de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E7ED7-296D-4A73-B397-90905DA0C2B1}">
  <dimension ref="A1:AD73"/>
  <sheetViews>
    <sheetView topLeftCell="A42" zoomScale="85" zoomScaleNormal="85" workbookViewId="0">
      <selection activeCell="A74" sqref="A74"/>
    </sheetView>
  </sheetViews>
  <sheetFormatPr baseColWidth="10" defaultColWidth="37" defaultRowHeight="14.4" x14ac:dyDescent="0.3"/>
  <sheetData>
    <row r="1" spans="1:30" x14ac:dyDescent="0.3">
      <c r="A1" s="2" t="s">
        <v>0</v>
      </c>
      <c r="B1" s="2" t="s">
        <v>1</v>
      </c>
      <c r="C1" s="3">
        <f ca="1">TODAY()</f>
        <v>45807</v>
      </c>
      <c r="D1" s="3">
        <f ca="1">TODAY()-1</f>
        <v>45806</v>
      </c>
      <c r="E1" s="3">
        <f ca="1">TODAY()-2</f>
        <v>45805</v>
      </c>
      <c r="F1" s="3">
        <f ca="1">TODAY()-3</f>
        <v>45804</v>
      </c>
      <c r="G1" s="3">
        <f ca="1">TODAY()-4</f>
        <v>45803</v>
      </c>
      <c r="H1" s="3">
        <f ca="1">TODAY()-5</f>
        <v>45802</v>
      </c>
      <c r="I1" s="3">
        <f ca="1">TODAY()-6</f>
        <v>45801</v>
      </c>
      <c r="J1" s="3">
        <f ca="1">TODAY()-7</f>
        <v>45800</v>
      </c>
      <c r="K1" s="3">
        <f ca="1">TODAY()-8</f>
        <v>45799</v>
      </c>
      <c r="L1" s="3">
        <f ca="1">TODAY()-9</f>
        <v>45798</v>
      </c>
      <c r="M1" s="3">
        <f ca="1">TODAY()-10</f>
        <v>45797</v>
      </c>
      <c r="N1" s="3">
        <f ca="1">TODAY()-11</f>
        <v>45796</v>
      </c>
      <c r="O1" s="3">
        <f ca="1">TODAY()-12</f>
        <v>45795</v>
      </c>
      <c r="P1" s="3">
        <f ca="1">TODAY()-13</f>
        <v>45794</v>
      </c>
      <c r="Q1" s="3">
        <f ca="1">TODAY()-14</f>
        <v>45793</v>
      </c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 x14ac:dyDescent="0.3">
      <c r="A2" t="s">
        <v>2</v>
      </c>
      <c r="B2" t="s">
        <v>3</v>
      </c>
      <c r="C2" t="s">
        <v>81</v>
      </c>
    </row>
    <row r="3" spans="1:30" x14ac:dyDescent="0.3">
      <c r="A3" t="s">
        <v>4</v>
      </c>
      <c r="B3" t="s">
        <v>5</v>
      </c>
      <c r="C3" t="s">
        <v>82</v>
      </c>
    </row>
    <row r="4" spans="1:30" x14ac:dyDescent="0.3">
      <c r="A4" t="s">
        <v>2</v>
      </c>
      <c r="B4" t="s">
        <v>6</v>
      </c>
      <c r="C4" t="s">
        <v>83</v>
      </c>
    </row>
    <row r="5" spans="1:30" x14ac:dyDescent="0.3">
      <c r="A5" t="s">
        <v>2</v>
      </c>
      <c r="B5" t="s">
        <v>7</v>
      </c>
      <c r="C5" t="s">
        <v>8</v>
      </c>
    </row>
    <row r="6" spans="1:30" x14ac:dyDescent="0.3">
      <c r="A6" t="s">
        <v>2</v>
      </c>
      <c r="B6" t="s">
        <v>9</v>
      </c>
      <c r="C6" t="s">
        <v>10</v>
      </c>
    </row>
    <row r="7" spans="1:30" x14ac:dyDescent="0.3">
      <c r="A7" t="s">
        <v>2</v>
      </c>
      <c r="B7" t="s">
        <v>11</v>
      </c>
      <c r="C7" s="4" t="s">
        <v>84</v>
      </c>
    </row>
    <row r="8" spans="1:30" x14ac:dyDescent="0.3">
      <c r="A8" t="s">
        <v>2</v>
      </c>
      <c r="B8" t="s">
        <v>12</v>
      </c>
      <c r="C8" s="4" t="s">
        <v>85</v>
      </c>
    </row>
    <row r="9" spans="1:30" x14ac:dyDescent="0.3">
      <c r="A9" t="s">
        <v>2</v>
      </c>
      <c r="B9" t="s">
        <v>13</v>
      </c>
      <c r="C9" s="5" t="s">
        <v>86</v>
      </c>
    </row>
    <row r="10" spans="1:30" x14ac:dyDescent="0.3">
      <c r="A10" t="s">
        <v>2</v>
      </c>
      <c r="B10" t="s">
        <v>14</v>
      </c>
      <c r="C10" t="s">
        <v>87</v>
      </c>
    </row>
    <row r="11" spans="1:30" x14ac:dyDescent="0.3">
      <c r="A11" t="s">
        <v>2</v>
      </c>
      <c r="B11" t="s">
        <v>15</v>
      </c>
      <c r="C11" t="s">
        <v>88</v>
      </c>
    </row>
    <row r="12" spans="1:30" x14ac:dyDescent="0.3">
      <c r="A12" t="s">
        <v>2</v>
      </c>
      <c r="B12" t="s">
        <v>93</v>
      </c>
      <c r="C12" t="s">
        <v>94</v>
      </c>
    </row>
    <row r="13" spans="1:30" x14ac:dyDescent="0.3">
      <c r="A13" t="s">
        <v>4</v>
      </c>
      <c r="B13" t="s">
        <v>48</v>
      </c>
      <c r="C13" t="s">
        <v>98</v>
      </c>
    </row>
    <row r="14" spans="1:30" x14ac:dyDescent="0.3">
      <c r="A14" t="s">
        <v>4</v>
      </c>
      <c r="B14" t="s">
        <v>49</v>
      </c>
      <c r="C14" t="s">
        <v>69</v>
      </c>
    </row>
    <row r="15" spans="1:30" x14ac:dyDescent="0.3">
      <c r="A15" t="s">
        <v>4</v>
      </c>
      <c r="B15" t="s">
        <v>50</v>
      </c>
      <c r="C15" s="1">
        <v>44682</v>
      </c>
    </row>
    <row r="16" spans="1:30" x14ac:dyDescent="0.3">
      <c r="A16" t="s">
        <v>4</v>
      </c>
      <c r="B16" t="s">
        <v>51</v>
      </c>
      <c r="C16" t="s">
        <v>68</v>
      </c>
    </row>
    <row r="17" spans="1:17" x14ac:dyDescent="0.3">
      <c r="A17" t="s">
        <v>4</v>
      </c>
      <c r="B17" t="s">
        <v>28</v>
      </c>
      <c r="C17" t="s">
        <v>29</v>
      </c>
    </row>
    <row r="18" spans="1:17" x14ac:dyDescent="0.3">
      <c r="A18" t="s">
        <v>4</v>
      </c>
      <c r="B18" t="s">
        <v>30</v>
      </c>
      <c r="C18" t="s">
        <v>70</v>
      </c>
    </row>
    <row r="19" spans="1:17" ht="15.6" customHeight="1" x14ac:dyDescent="0.3">
      <c r="A19" t="s">
        <v>4</v>
      </c>
      <c r="B19" t="s">
        <v>31</v>
      </c>
      <c r="C19" t="s">
        <v>32</v>
      </c>
    </row>
    <row r="20" spans="1:17" ht="15.6" customHeight="1" x14ac:dyDescent="0.3">
      <c r="A20" t="s">
        <v>4</v>
      </c>
      <c r="B20" t="s">
        <v>99</v>
      </c>
      <c r="C20" t="s">
        <v>100</v>
      </c>
    </row>
    <row r="21" spans="1:17" ht="14.25" customHeight="1" x14ac:dyDescent="0.3">
      <c r="A21" t="s">
        <v>4</v>
      </c>
      <c r="B21" t="s">
        <v>33</v>
      </c>
      <c r="C21" s="6" t="s">
        <v>71</v>
      </c>
    </row>
    <row r="22" spans="1:17" x14ac:dyDescent="0.3">
      <c r="A22" t="s">
        <v>4</v>
      </c>
      <c r="B22" t="s">
        <v>38</v>
      </c>
      <c r="C22" t="s">
        <v>105</v>
      </c>
    </row>
    <row r="23" spans="1:17" x14ac:dyDescent="0.3">
      <c r="A23" t="s">
        <v>4</v>
      </c>
      <c r="B23" t="s">
        <v>34</v>
      </c>
      <c r="C23" s="1">
        <f ca="1">TODAY()-2</f>
        <v>45805</v>
      </c>
    </row>
    <row r="24" spans="1:17" x14ac:dyDescent="0.3">
      <c r="A24" t="s">
        <v>4</v>
      </c>
      <c r="B24" t="s">
        <v>101</v>
      </c>
      <c r="C24" s="1" t="s">
        <v>29</v>
      </c>
    </row>
    <row r="25" spans="1:17" x14ac:dyDescent="0.3">
      <c r="A25" t="s">
        <v>16</v>
      </c>
      <c r="B25" t="s">
        <v>17</v>
      </c>
      <c r="C25">
        <v>0</v>
      </c>
    </row>
    <row r="26" spans="1:17" x14ac:dyDescent="0.3">
      <c r="A26" t="s">
        <v>18</v>
      </c>
      <c r="B26" t="s">
        <v>17</v>
      </c>
      <c r="C26">
        <v>0</v>
      </c>
      <c r="D26">
        <v>4</v>
      </c>
      <c r="E26">
        <v>3</v>
      </c>
      <c r="F26">
        <v>2</v>
      </c>
      <c r="G26">
        <v>1</v>
      </c>
      <c r="H26">
        <v>0</v>
      </c>
      <c r="I26">
        <v>0</v>
      </c>
      <c r="J26">
        <v>0</v>
      </c>
      <c r="K26">
        <v>0</v>
      </c>
      <c r="L26">
        <v>2</v>
      </c>
      <c r="M26">
        <v>1</v>
      </c>
      <c r="N26">
        <v>0</v>
      </c>
      <c r="O26">
        <v>0</v>
      </c>
      <c r="P26">
        <v>0</v>
      </c>
      <c r="Q26">
        <v>0</v>
      </c>
    </row>
    <row r="27" spans="1:17" x14ac:dyDescent="0.3">
      <c r="A27" t="s">
        <v>18</v>
      </c>
      <c r="B27" t="s">
        <v>19</v>
      </c>
      <c r="D27">
        <v>1</v>
      </c>
      <c r="H27">
        <v>2</v>
      </c>
      <c r="I27">
        <v>1</v>
      </c>
      <c r="J27">
        <v>1</v>
      </c>
      <c r="K27">
        <v>1</v>
      </c>
      <c r="N27">
        <v>2</v>
      </c>
      <c r="O27">
        <v>1</v>
      </c>
      <c r="P27">
        <v>1</v>
      </c>
      <c r="Q27">
        <v>1</v>
      </c>
    </row>
    <row r="28" spans="1:17" x14ac:dyDescent="0.3">
      <c r="A28" t="s">
        <v>20</v>
      </c>
      <c r="B28" t="s">
        <v>21</v>
      </c>
      <c r="C28">
        <v>0</v>
      </c>
    </row>
    <row r="29" spans="1:17" x14ac:dyDescent="0.3">
      <c r="A29" t="s">
        <v>22</v>
      </c>
      <c r="B29" t="s">
        <v>21</v>
      </c>
      <c r="C29">
        <v>0</v>
      </c>
      <c r="D29">
        <v>0</v>
      </c>
      <c r="E29">
        <v>1</v>
      </c>
      <c r="F29">
        <v>0</v>
      </c>
      <c r="G29">
        <v>1</v>
      </c>
      <c r="H29">
        <v>0</v>
      </c>
      <c r="I29">
        <v>0</v>
      </c>
      <c r="J29">
        <v>0</v>
      </c>
      <c r="K29">
        <v>0</v>
      </c>
      <c r="L29">
        <v>2</v>
      </c>
      <c r="M29">
        <v>1</v>
      </c>
      <c r="N29">
        <v>0</v>
      </c>
      <c r="O29">
        <v>0</v>
      </c>
      <c r="P29">
        <v>0</v>
      </c>
      <c r="Q29">
        <v>0</v>
      </c>
    </row>
    <row r="30" spans="1:17" x14ac:dyDescent="0.3">
      <c r="A30" t="s">
        <v>22</v>
      </c>
      <c r="B30" t="s">
        <v>23</v>
      </c>
      <c r="C30">
        <v>2</v>
      </c>
      <c r="D30">
        <v>1</v>
      </c>
      <c r="H30">
        <v>2</v>
      </c>
      <c r="I30">
        <v>1</v>
      </c>
      <c r="J30">
        <v>1</v>
      </c>
      <c r="K30">
        <v>1</v>
      </c>
      <c r="N30">
        <v>2</v>
      </c>
      <c r="O30">
        <v>1</v>
      </c>
      <c r="P30">
        <v>1</v>
      </c>
      <c r="Q30">
        <v>1</v>
      </c>
    </row>
    <row r="31" spans="1:17" x14ac:dyDescent="0.3">
      <c r="A31" t="s">
        <v>16</v>
      </c>
      <c r="B31" t="s">
        <v>24</v>
      </c>
      <c r="C31" t="s">
        <v>89</v>
      </c>
    </row>
    <row r="32" spans="1:17" x14ac:dyDescent="0.3">
      <c r="A32" t="s">
        <v>20</v>
      </c>
      <c r="B32" t="s">
        <v>26</v>
      </c>
      <c r="C32" t="s">
        <v>90</v>
      </c>
    </row>
    <row r="33" spans="1:17" x14ac:dyDescent="0.3">
      <c r="A33" t="s">
        <v>22</v>
      </c>
      <c r="B33" t="s">
        <v>26</v>
      </c>
      <c r="C33" t="s">
        <v>90</v>
      </c>
      <c r="D33" t="s">
        <v>90</v>
      </c>
      <c r="E33" t="s">
        <v>90</v>
      </c>
      <c r="F33" t="s">
        <v>90</v>
      </c>
      <c r="G33" t="s">
        <v>90</v>
      </c>
      <c r="H33" t="s">
        <v>90</v>
      </c>
      <c r="I33" t="s">
        <v>90</v>
      </c>
      <c r="J33" t="s">
        <v>90</v>
      </c>
      <c r="K33" t="s">
        <v>90</v>
      </c>
      <c r="L33" s="6" t="s">
        <v>104</v>
      </c>
      <c r="M33" t="s">
        <v>90</v>
      </c>
      <c r="N33" t="s">
        <v>90</v>
      </c>
      <c r="O33" t="s">
        <v>90</v>
      </c>
      <c r="P33" t="s">
        <v>90</v>
      </c>
      <c r="Q33" t="s">
        <v>90</v>
      </c>
    </row>
    <row r="34" spans="1:17" x14ac:dyDescent="0.3">
      <c r="A34" t="s">
        <v>18</v>
      </c>
      <c r="B34" t="s">
        <v>27</v>
      </c>
      <c r="C34">
        <v>85</v>
      </c>
      <c r="D34">
        <v>90</v>
      </c>
      <c r="E34">
        <v>87</v>
      </c>
      <c r="I34">
        <v>92</v>
      </c>
      <c r="J34">
        <v>87</v>
      </c>
    </row>
    <row r="35" spans="1:17" x14ac:dyDescent="0.3">
      <c r="A35" t="s">
        <v>20</v>
      </c>
      <c r="B35" t="s">
        <v>35</v>
      </c>
      <c r="C35" t="s">
        <v>37</v>
      </c>
    </row>
    <row r="36" spans="1:17" x14ac:dyDescent="0.3">
      <c r="A36" t="s">
        <v>22</v>
      </c>
      <c r="B36" t="s">
        <v>35</v>
      </c>
      <c r="C36" t="s">
        <v>72</v>
      </c>
      <c r="D36" t="s">
        <v>72</v>
      </c>
      <c r="E36" t="s">
        <v>36</v>
      </c>
      <c r="F36" t="s">
        <v>37</v>
      </c>
      <c r="G36" t="s">
        <v>37</v>
      </c>
      <c r="H36" t="s">
        <v>37</v>
      </c>
      <c r="I36" t="s">
        <v>36</v>
      </c>
      <c r="J36" t="s">
        <v>36</v>
      </c>
      <c r="K36" t="s">
        <v>37</v>
      </c>
      <c r="L36" t="s">
        <v>37</v>
      </c>
      <c r="M36" t="s">
        <v>37</v>
      </c>
      <c r="N36" t="s">
        <v>37</v>
      </c>
      <c r="O36" t="s">
        <v>37</v>
      </c>
      <c r="P36" t="s">
        <v>37</v>
      </c>
      <c r="Q36" t="s">
        <v>37</v>
      </c>
    </row>
    <row r="37" spans="1:17" x14ac:dyDescent="0.3">
      <c r="A37" t="s">
        <v>16</v>
      </c>
      <c r="B37" t="s">
        <v>39</v>
      </c>
      <c r="C37">
        <v>511101108224</v>
      </c>
    </row>
    <row r="38" spans="1:17" x14ac:dyDescent="0.3">
      <c r="A38" t="s">
        <v>18</v>
      </c>
      <c r="B38" t="s">
        <v>39</v>
      </c>
      <c r="C38">
        <v>511101108224</v>
      </c>
      <c r="D38">
        <v>511101108224</v>
      </c>
      <c r="E38">
        <v>511101108224</v>
      </c>
      <c r="F38">
        <v>511101108224</v>
      </c>
      <c r="G38">
        <v>511101108224</v>
      </c>
      <c r="H38">
        <v>511101108224</v>
      </c>
      <c r="I38">
        <v>511101108224</v>
      </c>
      <c r="J38">
        <v>511101108224</v>
      </c>
      <c r="K38">
        <v>511101108224</v>
      </c>
      <c r="L38">
        <v>511101108224</v>
      </c>
      <c r="M38">
        <v>511101108224</v>
      </c>
      <c r="N38">
        <v>511101108224</v>
      </c>
      <c r="O38">
        <v>511101108224</v>
      </c>
      <c r="P38">
        <v>511101108224</v>
      </c>
      <c r="Q38">
        <v>511101108224</v>
      </c>
    </row>
    <row r="39" spans="1:17" x14ac:dyDescent="0.3">
      <c r="A39" t="s">
        <v>16</v>
      </c>
      <c r="B39" t="s">
        <v>40</v>
      </c>
      <c r="C39">
        <v>193435973836</v>
      </c>
    </row>
    <row r="40" spans="1:17" x14ac:dyDescent="0.3">
      <c r="A40" t="s">
        <v>18</v>
      </c>
      <c r="B40" t="s">
        <v>40</v>
      </c>
      <c r="C40">
        <v>193435973836</v>
      </c>
      <c r="D40">
        <v>126843545600</v>
      </c>
      <c r="E40">
        <v>184359738368</v>
      </c>
      <c r="F40">
        <v>105784247808</v>
      </c>
      <c r="G40">
        <v>105884247808</v>
      </c>
      <c r="H40">
        <v>105785247808</v>
      </c>
      <c r="I40">
        <v>105818914474</v>
      </c>
      <c r="J40">
        <v>110581941447</v>
      </c>
      <c r="K40">
        <v>110581991447</v>
      </c>
      <c r="L40">
        <v>110582041447</v>
      </c>
      <c r="M40">
        <v>110582091447</v>
      </c>
      <c r="N40">
        <v>110582141447</v>
      </c>
      <c r="O40">
        <v>110582191447</v>
      </c>
      <c r="P40">
        <v>110582241447</v>
      </c>
      <c r="Q40">
        <v>110582291447</v>
      </c>
    </row>
    <row r="41" spans="1:17" x14ac:dyDescent="0.3">
      <c r="A41" t="s">
        <v>16</v>
      </c>
      <c r="B41" t="s">
        <v>41</v>
      </c>
      <c r="C41">
        <v>274877906944</v>
      </c>
    </row>
    <row r="42" spans="1:17" x14ac:dyDescent="0.3">
      <c r="A42" t="s">
        <v>18</v>
      </c>
      <c r="B42" t="s">
        <v>41</v>
      </c>
      <c r="C42">
        <v>274877906944</v>
      </c>
      <c r="D42">
        <v>274877906944</v>
      </c>
      <c r="E42">
        <v>274877906944</v>
      </c>
      <c r="F42">
        <v>274877906944</v>
      </c>
      <c r="G42">
        <v>274877906944</v>
      </c>
      <c r="H42">
        <v>274877906944</v>
      </c>
      <c r="I42">
        <v>274877906944</v>
      </c>
      <c r="J42">
        <v>274877906944</v>
      </c>
      <c r="K42">
        <v>274877906944</v>
      </c>
      <c r="L42">
        <v>274877906944</v>
      </c>
      <c r="M42">
        <v>274877906944</v>
      </c>
      <c r="N42">
        <v>274877906944</v>
      </c>
      <c r="O42">
        <v>274877906944</v>
      </c>
      <c r="P42">
        <v>274877906944</v>
      </c>
      <c r="Q42">
        <v>274877906944</v>
      </c>
    </row>
    <row r="43" spans="1:17" x14ac:dyDescent="0.3">
      <c r="A43" t="s">
        <v>16</v>
      </c>
      <c r="B43" t="s">
        <v>42</v>
      </c>
      <c r="C43">
        <v>158993459200</v>
      </c>
    </row>
    <row r="44" spans="1:17" x14ac:dyDescent="0.3">
      <c r="A44" t="s">
        <v>18</v>
      </c>
      <c r="B44" t="s">
        <v>42</v>
      </c>
      <c r="C44">
        <v>158993459200</v>
      </c>
      <c r="D44">
        <v>260000000000</v>
      </c>
      <c r="E44">
        <v>171203283968</v>
      </c>
      <c r="F44">
        <v>177893283968</v>
      </c>
      <c r="G44">
        <v>171232283968</v>
      </c>
      <c r="H44">
        <v>181203283968</v>
      </c>
      <c r="I44">
        <v>181217783968</v>
      </c>
      <c r="J44">
        <v>183551683968</v>
      </c>
      <c r="K44">
        <v>185885583968</v>
      </c>
      <c r="L44">
        <v>188219483968</v>
      </c>
      <c r="M44">
        <v>190553383968</v>
      </c>
      <c r="N44">
        <v>192887283968</v>
      </c>
      <c r="O44">
        <v>195221183968</v>
      </c>
      <c r="P44">
        <v>197555083968</v>
      </c>
      <c r="Q44">
        <v>199888983968</v>
      </c>
    </row>
    <row r="45" spans="1:17" x14ac:dyDescent="0.3">
      <c r="A45" t="s">
        <v>16</v>
      </c>
      <c r="B45" t="s">
        <v>43</v>
      </c>
      <c r="C45">
        <v>34037615820</v>
      </c>
    </row>
    <row r="46" spans="1:17" x14ac:dyDescent="0.3">
      <c r="A46" t="s">
        <v>18</v>
      </c>
      <c r="B46" t="s">
        <v>43</v>
      </c>
      <c r="C46">
        <v>34037615820</v>
      </c>
      <c r="D46">
        <v>34037615820</v>
      </c>
      <c r="E46">
        <v>34037615820</v>
      </c>
      <c r="F46">
        <v>34037615820</v>
      </c>
      <c r="G46">
        <v>34037615820</v>
      </c>
      <c r="H46">
        <v>34037615820</v>
      </c>
      <c r="I46">
        <v>34037615820</v>
      </c>
      <c r="J46">
        <v>34037615820</v>
      </c>
      <c r="K46">
        <v>34037615820</v>
      </c>
      <c r="L46">
        <v>34037615820</v>
      </c>
      <c r="M46">
        <v>34037615820</v>
      </c>
      <c r="N46">
        <v>34037615820</v>
      </c>
      <c r="O46">
        <v>34037615820</v>
      </c>
      <c r="P46">
        <v>34037615820</v>
      </c>
      <c r="Q46">
        <v>34037615820</v>
      </c>
    </row>
    <row r="47" spans="1:17" x14ac:dyDescent="0.3">
      <c r="A47" t="s">
        <v>18</v>
      </c>
      <c r="B47" t="s">
        <v>44</v>
      </c>
      <c r="C47">
        <v>21260088115</v>
      </c>
      <c r="D47">
        <v>21277781150</v>
      </c>
      <c r="E47">
        <v>24837781150</v>
      </c>
      <c r="F47">
        <v>18837781150</v>
      </c>
      <c r="G47">
        <v>26837781150</v>
      </c>
      <c r="H47">
        <v>26377781150</v>
      </c>
      <c r="I47">
        <v>14837781150</v>
      </c>
      <c r="J47">
        <v>24839981150</v>
      </c>
      <c r="K47">
        <v>24837781150</v>
      </c>
      <c r="L47">
        <v>24008141150</v>
      </c>
      <c r="M47">
        <v>24364329720</v>
      </c>
      <c r="N47">
        <v>24720518290</v>
      </c>
      <c r="O47">
        <v>25076706860</v>
      </c>
      <c r="P47">
        <v>25432895430</v>
      </c>
      <c r="Q47">
        <v>25789084000</v>
      </c>
    </row>
    <row r="48" spans="1:17" x14ac:dyDescent="0.3">
      <c r="A48" t="s">
        <v>18</v>
      </c>
      <c r="B48" t="s">
        <v>45</v>
      </c>
      <c r="C48">
        <v>12</v>
      </c>
      <c r="D48">
        <v>14</v>
      </c>
      <c r="E48">
        <v>18</v>
      </c>
      <c r="F48">
        <v>15</v>
      </c>
      <c r="G48">
        <v>18</v>
      </c>
      <c r="H48">
        <v>19</v>
      </c>
      <c r="I48">
        <v>20</v>
      </c>
      <c r="J48">
        <v>26</v>
      </c>
      <c r="K48">
        <v>17</v>
      </c>
      <c r="L48">
        <v>11</v>
      </c>
      <c r="M48">
        <v>18</v>
      </c>
      <c r="N48">
        <v>16</v>
      </c>
      <c r="O48">
        <v>16</v>
      </c>
      <c r="P48">
        <v>14</v>
      </c>
      <c r="Q48">
        <v>15</v>
      </c>
    </row>
    <row r="49" spans="1:17" x14ac:dyDescent="0.3">
      <c r="A49" t="s">
        <v>16</v>
      </c>
      <c r="B49" t="s">
        <v>46</v>
      </c>
      <c r="C49" t="s">
        <v>25</v>
      </c>
    </row>
    <row r="50" spans="1:17" x14ac:dyDescent="0.3">
      <c r="A50" t="s">
        <v>18</v>
      </c>
      <c r="B50" t="s">
        <v>46</v>
      </c>
      <c r="C50" t="s">
        <v>25</v>
      </c>
      <c r="D50" t="s">
        <v>25</v>
      </c>
      <c r="E50" t="s">
        <v>25</v>
      </c>
      <c r="F50" t="s">
        <v>25</v>
      </c>
      <c r="G50" t="s">
        <v>25</v>
      </c>
      <c r="H50" t="s">
        <v>25</v>
      </c>
      <c r="I50" t="s">
        <v>25</v>
      </c>
      <c r="J50" t="s">
        <v>25</v>
      </c>
      <c r="K50" t="s">
        <v>25</v>
      </c>
      <c r="L50" t="s">
        <v>25</v>
      </c>
      <c r="M50" t="s">
        <v>25</v>
      </c>
      <c r="N50" t="s">
        <v>25</v>
      </c>
      <c r="O50" t="s">
        <v>25</v>
      </c>
      <c r="P50" t="s">
        <v>25</v>
      </c>
      <c r="Q50" t="s">
        <v>25</v>
      </c>
    </row>
    <row r="51" spans="1:17" x14ac:dyDescent="0.3">
      <c r="A51" t="s">
        <v>16</v>
      </c>
      <c r="B51" t="s">
        <v>47</v>
      </c>
      <c r="C51" t="s">
        <v>25</v>
      </c>
    </row>
    <row r="52" spans="1:17" x14ac:dyDescent="0.3">
      <c r="A52" t="s">
        <v>18</v>
      </c>
      <c r="B52" t="s">
        <v>47</v>
      </c>
      <c r="C52" t="s">
        <v>25</v>
      </c>
      <c r="D52" t="s">
        <v>25</v>
      </c>
      <c r="E52" t="s">
        <v>25</v>
      </c>
      <c r="F52" t="s">
        <v>25</v>
      </c>
      <c r="G52" t="s">
        <v>25</v>
      </c>
      <c r="H52" t="s">
        <v>25</v>
      </c>
      <c r="I52" t="s">
        <v>25</v>
      </c>
      <c r="J52" t="s">
        <v>25</v>
      </c>
      <c r="K52" t="s">
        <v>25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25</v>
      </c>
    </row>
    <row r="53" spans="1:17" x14ac:dyDescent="0.3">
      <c r="A53" t="s">
        <v>18</v>
      </c>
      <c r="B53" t="s">
        <v>52</v>
      </c>
      <c r="D53">
        <v>15000</v>
      </c>
      <c r="H53">
        <v>16000</v>
      </c>
      <c r="I53">
        <v>14000</v>
      </c>
      <c r="J53">
        <v>16000</v>
      </c>
      <c r="K53">
        <v>17000</v>
      </c>
      <c r="N53">
        <v>14000</v>
      </c>
      <c r="O53">
        <v>13000</v>
      </c>
      <c r="P53">
        <v>17000</v>
      </c>
      <c r="Q53">
        <v>16000</v>
      </c>
    </row>
    <row r="54" spans="1:17" x14ac:dyDescent="0.3">
      <c r="A54" t="s">
        <v>22</v>
      </c>
      <c r="B54" t="s">
        <v>53</v>
      </c>
    </row>
    <row r="55" spans="1:17" x14ac:dyDescent="0.3">
      <c r="A55" t="s">
        <v>22</v>
      </c>
      <c r="B55" t="s">
        <v>54</v>
      </c>
    </row>
    <row r="56" spans="1:17" x14ac:dyDescent="0.3">
      <c r="A56" t="s">
        <v>22</v>
      </c>
      <c r="B56" t="s">
        <v>55</v>
      </c>
      <c r="D56">
        <v>2</v>
      </c>
    </row>
    <row r="57" spans="1:17" x14ac:dyDescent="0.3">
      <c r="A57" t="s">
        <v>22</v>
      </c>
      <c r="B57" t="s">
        <v>56</v>
      </c>
      <c r="C57">
        <v>2</v>
      </c>
    </row>
    <row r="58" spans="1:17" x14ac:dyDescent="0.3">
      <c r="A58" t="s">
        <v>18</v>
      </c>
      <c r="B58" t="s">
        <v>57</v>
      </c>
      <c r="C58">
        <v>107374182</v>
      </c>
      <c r="D58">
        <v>120328396</v>
      </c>
      <c r="E58">
        <v>53687091</v>
      </c>
      <c r="F58">
        <v>193273528</v>
      </c>
      <c r="G58">
        <v>193273528</v>
      </c>
      <c r="H58">
        <v>193273528</v>
      </c>
      <c r="I58">
        <v>612032839</v>
      </c>
      <c r="J58">
        <v>193273528</v>
      </c>
      <c r="K58">
        <v>193273528</v>
      </c>
      <c r="L58">
        <v>612032839</v>
      </c>
      <c r="M58">
        <v>612032839</v>
      </c>
      <c r="N58">
        <v>193273528</v>
      </c>
      <c r="O58">
        <v>193273528</v>
      </c>
      <c r="P58">
        <v>612032839</v>
      </c>
      <c r="Q58">
        <v>193273528</v>
      </c>
    </row>
    <row r="59" spans="1:17" x14ac:dyDescent="0.3">
      <c r="A59" t="s">
        <v>18</v>
      </c>
      <c r="B59" t="s">
        <v>58</v>
      </c>
      <c r="C59">
        <v>5368709</v>
      </c>
      <c r="D59">
        <v>5368709</v>
      </c>
      <c r="E59">
        <v>5368709</v>
      </c>
      <c r="F59">
        <v>189273528</v>
      </c>
      <c r="G59">
        <v>189298528</v>
      </c>
      <c r="H59">
        <v>82298528</v>
      </c>
      <c r="I59">
        <v>191530456</v>
      </c>
      <c r="J59">
        <v>223540266</v>
      </c>
      <c r="K59">
        <v>255550077</v>
      </c>
      <c r="L59">
        <v>287559887</v>
      </c>
      <c r="M59">
        <v>319569698</v>
      </c>
      <c r="N59">
        <v>351579509</v>
      </c>
      <c r="O59">
        <v>383589319</v>
      </c>
      <c r="P59">
        <v>415599130</v>
      </c>
      <c r="Q59">
        <v>447608941</v>
      </c>
    </row>
    <row r="60" spans="1:17" x14ac:dyDescent="0.3">
      <c r="A60" t="s">
        <v>22</v>
      </c>
      <c r="B60" t="s">
        <v>59</v>
      </c>
      <c r="C60" t="s">
        <v>25</v>
      </c>
      <c r="D60" t="s">
        <v>25</v>
      </c>
      <c r="E60" t="s">
        <v>25</v>
      </c>
      <c r="F60" t="s">
        <v>25</v>
      </c>
      <c r="G60" t="s">
        <v>25</v>
      </c>
      <c r="H60" t="s">
        <v>25</v>
      </c>
      <c r="I60" t="s">
        <v>25</v>
      </c>
      <c r="J60" t="s">
        <v>25</v>
      </c>
      <c r="K60" t="s">
        <v>25</v>
      </c>
      <c r="L60" t="s">
        <v>25</v>
      </c>
      <c r="M60" t="s">
        <v>25</v>
      </c>
      <c r="N60" t="s">
        <v>25</v>
      </c>
      <c r="O60" t="s">
        <v>25</v>
      </c>
      <c r="P60" t="s">
        <v>25</v>
      </c>
      <c r="Q60" t="s">
        <v>25</v>
      </c>
    </row>
    <row r="61" spans="1:17" x14ac:dyDescent="0.3">
      <c r="A61" t="s">
        <v>22</v>
      </c>
      <c r="B61" t="s">
        <v>60</v>
      </c>
      <c r="C61" t="s">
        <v>103</v>
      </c>
      <c r="D61" t="s">
        <v>103</v>
      </c>
      <c r="E61" t="s">
        <v>103</v>
      </c>
      <c r="F61" t="s">
        <v>103</v>
      </c>
      <c r="G61" t="s">
        <v>103</v>
      </c>
      <c r="H61" t="s">
        <v>103</v>
      </c>
      <c r="I61" t="s">
        <v>103</v>
      </c>
      <c r="J61" t="s">
        <v>103</v>
      </c>
      <c r="K61" t="s">
        <v>103</v>
      </c>
      <c r="L61" t="s">
        <v>103</v>
      </c>
      <c r="M61" t="s">
        <v>103</v>
      </c>
      <c r="N61" t="s">
        <v>103</v>
      </c>
      <c r="O61" t="s">
        <v>103</v>
      </c>
      <c r="P61" t="s">
        <v>103</v>
      </c>
      <c r="Q61" t="s">
        <v>103</v>
      </c>
    </row>
    <row r="62" spans="1:17" x14ac:dyDescent="0.3">
      <c r="A62" t="s">
        <v>18</v>
      </c>
      <c r="B62" t="s">
        <v>61</v>
      </c>
      <c r="C62" t="s">
        <v>25</v>
      </c>
      <c r="D62" t="s">
        <v>25</v>
      </c>
      <c r="E62" t="s">
        <v>25</v>
      </c>
      <c r="F62" t="s">
        <v>25</v>
      </c>
      <c r="G62" t="s">
        <v>25</v>
      </c>
      <c r="H62" t="s">
        <v>25</v>
      </c>
      <c r="I62" t="s">
        <v>25</v>
      </c>
      <c r="J62" t="s">
        <v>25</v>
      </c>
      <c r="K62" t="s">
        <v>25</v>
      </c>
      <c r="L62" t="s">
        <v>25</v>
      </c>
      <c r="M62" t="s">
        <v>25</v>
      </c>
      <c r="N62" t="s">
        <v>25</v>
      </c>
      <c r="O62" t="s">
        <v>25</v>
      </c>
      <c r="P62" t="s">
        <v>25</v>
      </c>
      <c r="Q62" t="s">
        <v>25</v>
      </c>
    </row>
    <row r="63" spans="1:17" x14ac:dyDescent="0.3">
      <c r="A63" t="s">
        <v>22</v>
      </c>
      <c r="B63" t="s">
        <v>95</v>
      </c>
      <c r="C63" t="s">
        <v>96</v>
      </c>
    </row>
    <row r="64" spans="1:17" x14ac:dyDescent="0.3">
      <c r="A64" t="s">
        <v>22</v>
      </c>
      <c r="B64" t="s">
        <v>97</v>
      </c>
      <c r="C64" t="s">
        <v>89</v>
      </c>
      <c r="D64" t="s">
        <v>25</v>
      </c>
      <c r="E64" t="s">
        <v>25</v>
      </c>
      <c r="F64" t="s">
        <v>89</v>
      </c>
      <c r="G64" t="s">
        <v>89</v>
      </c>
      <c r="H64" t="s">
        <v>89</v>
      </c>
      <c r="I64" t="s">
        <v>89</v>
      </c>
      <c r="J64" t="s">
        <v>89</v>
      </c>
      <c r="K64" t="s">
        <v>89</v>
      </c>
      <c r="L64" t="s">
        <v>89</v>
      </c>
      <c r="M64" t="s">
        <v>89</v>
      </c>
      <c r="N64" t="s">
        <v>89</v>
      </c>
      <c r="O64" t="s">
        <v>89</v>
      </c>
      <c r="P64" t="s">
        <v>89</v>
      </c>
      <c r="Q64" t="s">
        <v>89</v>
      </c>
    </row>
    <row r="65" spans="1:3" x14ac:dyDescent="0.3">
      <c r="A65" t="s">
        <v>4</v>
      </c>
      <c r="B65" t="s">
        <v>92</v>
      </c>
      <c r="C65">
        <v>1</v>
      </c>
    </row>
    <row r="66" spans="1:3" x14ac:dyDescent="0.3">
      <c r="A66" t="s">
        <v>91</v>
      </c>
      <c r="B66" t="s">
        <v>92</v>
      </c>
      <c r="C66">
        <v>1</v>
      </c>
    </row>
    <row r="67" spans="1:3" x14ac:dyDescent="0.3">
      <c r="A67" t="s">
        <v>106</v>
      </c>
      <c r="B67" t="s">
        <v>107</v>
      </c>
      <c r="C67" t="s">
        <v>108</v>
      </c>
    </row>
    <row r="68" spans="1:3" x14ac:dyDescent="0.3">
      <c r="A68" t="s">
        <v>106</v>
      </c>
      <c r="B68" t="s">
        <v>109</v>
      </c>
      <c r="C68" t="s">
        <v>110</v>
      </c>
    </row>
    <row r="69" spans="1:3" x14ac:dyDescent="0.3">
      <c r="A69" t="s">
        <v>106</v>
      </c>
      <c r="B69" t="s">
        <v>111</v>
      </c>
      <c r="C69" t="s">
        <v>112</v>
      </c>
    </row>
    <row r="70" spans="1:3" x14ac:dyDescent="0.3">
      <c r="A70" t="s">
        <v>106</v>
      </c>
      <c r="B70" t="s">
        <v>113</v>
      </c>
      <c r="C70" s="1">
        <f ca="1">TODAY()</f>
        <v>45807</v>
      </c>
    </row>
    <row r="71" spans="1:3" x14ac:dyDescent="0.3">
      <c r="A71" t="s">
        <v>114</v>
      </c>
      <c r="B71" t="s">
        <v>115</v>
      </c>
      <c r="C71">
        <v>1</v>
      </c>
    </row>
    <row r="72" spans="1:3" x14ac:dyDescent="0.3">
      <c r="A72" t="s">
        <v>114</v>
      </c>
      <c r="B72" t="s">
        <v>116</v>
      </c>
      <c r="C72">
        <v>2</v>
      </c>
    </row>
    <row r="73" spans="1:3" x14ac:dyDescent="0.3">
      <c r="A73" t="s">
        <v>114</v>
      </c>
      <c r="B73" t="s">
        <v>117</v>
      </c>
      <c r="C73">
        <v>2</v>
      </c>
    </row>
  </sheetData>
  <phoneticPr fontId="5" type="noConversion"/>
  <hyperlinks>
    <hyperlink ref="C9" r:id="rId1" xr:uid="{C7DC2CA3-BA82-47C8-99BF-CFB2875298F2}"/>
  </hyperlinks>
  <pageMargins left="0.7" right="0.7" top="0.78740157499999996" bottom="0.78740157499999996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EF677-2EF8-4609-91EA-298887EAE567}">
  <dimension ref="A1:E6"/>
  <sheetViews>
    <sheetView tabSelected="1" workbookViewId="0">
      <selection activeCell="D15" sqref="D15"/>
    </sheetView>
  </sheetViews>
  <sheetFormatPr baseColWidth="10" defaultRowHeight="14.4" x14ac:dyDescent="0.3"/>
  <cols>
    <col min="3" max="3" width="14.6640625" bestFit="1" customWidth="1"/>
  </cols>
  <sheetData>
    <row r="1" spans="1:5" x14ac:dyDescent="0.3">
      <c r="A1" s="2" t="s">
        <v>67</v>
      </c>
      <c r="B1" s="2" t="s">
        <v>118</v>
      </c>
      <c r="C1" s="2" t="s">
        <v>119</v>
      </c>
      <c r="D1" s="2" t="s">
        <v>120</v>
      </c>
      <c r="E1" s="2" t="s">
        <v>121</v>
      </c>
    </row>
    <row r="2" spans="1:5" x14ac:dyDescent="0.3">
      <c r="A2" s="1">
        <f ca="1">TODAY()</f>
        <v>45807</v>
      </c>
      <c r="B2" t="s">
        <v>82</v>
      </c>
      <c r="C2" t="s">
        <v>70</v>
      </c>
      <c r="D2" t="s">
        <v>122</v>
      </c>
      <c r="E2" t="s">
        <v>115</v>
      </c>
    </row>
    <row r="3" spans="1:5" x14ac:dyDescent="0.3">
      <c r="A3" s="1">
        <f ca="1">TODAY()</f>
        <v>45807</v>
      </c>
      <c r="B3" t="s">
        <v>132</v>
      </c>
      <c r="C3" t="s">
        <v>136</v>
      </c>
      <c r="D3" t="s">
        <v>123</v>
      </c>
      <c r="E3" t="s">
        <v>124</v>
      </c>
    </row>
    <row r="4" spans="1:5" x14ac:dyDescent="0.3">
      <c r="A4" s="1">
        <f ca="1">TODAY()</f>
        <v>45807</v>
      </c>
      <c r="B4" t="s">
        <v>133</v>
      </c>
      <c r="C4" t="s">
        <v>125</v>
      </c>
      <c r="D4" t="s">
        <v>126</v>
      </c>
      <c r="E4" t="s">
        <v>127</v>
      </c>
    </row>
    <row r="5" spans="1:5" x14ac:dyDescent="0.3">
      <c r="A5" s="1">
        <f ca="1">TODAY()</f>
        <v>45807</v>
      </c>
      <c r="B5" t="s">
        <v>134</v>
      </c>
      <c r="C5" t="s">
        <v>128</v>
      </c>
      <c r="D5" t="s">
        <v>129</v>
      </c>
      <c r="E5" t="s">
        <v>128</v>
      </c>
    </row>
    <row r="6" spans="1:5" x14ac:dyDescent="0.3">
      <c r="A6" s="1">
        <f ca="1">TODAY()</f>
        <v>45807</v>
      </c>
      <c r="B6" t="s">
        <v>135</v>
      </c>
      <c r="C6" t="s">
        <v>130</v>
      </c>
      <c r="D6" t="s">
        <v>131</v>
      </c>
      <c r="E6" t="s">
        <v>130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29536-7218-40A1-BA26-06A3CB17A996}">
  <dimension ref="A1:D61"/>
  <sheetViews>
    <sheetView topLeftCell="A70" workbookViewId="0">
      <selection activeCell="G10" sqref="G10"/>
    </sheetView>
  </sheetViews>
  <sheetFormatPr baseColWidth="10" defaultColWidth="17.6640625" defaultRowHeight="14.4" x14ac:dyDescent="0.3"/>
  <sheetData>
    <row r="1" spans="1:4" x14ac:dyDescent="0.3">
      <c r="A1" s="2" t="s">
        <v>67</v>
      </c>
      <c r="B1" s="2" t="s">
        <v>63</v>
      </c>
      <c r="C1" s="2" t="s">
        <v>62</v>
      </c>
      <c r="D1" s="2" t="s">
        <v>102</v>
      </c>
    </row>
    <row r="2" spans="1:4" x14ac:dyDescent="0.3">
      <c r="A2" s="1">
        <f ca="1">TODAY()</f>
        <v>45807</v>
      </c>
      <c r="B2" s="8">
        <v>44853.583333333336</v>
      </c>
      <c r="C2" s="8">
        <v>44853.604166666664</v>
      </c>
      <c r="D2">
        <v>12</v>
      </c>
    </row>
    <row r="3" spans="1:4" x14ac:dyDescent="0.3">
      <c r="A3" s="1">
        <f t="shared" ref="A3:A17" ca="1" si="0">TODAY()</f>
        <v>45807</v>
      </c>
      <c r="B3" s="8">
        <v>44853.5625</v>
      </c>
      <c r="C3" s="8">
        <v>44853.583333333336</v>
      </c>
      <c r="D3">
        <v>10</v>
      </c>
    </row>
    <row r="4" spans="1:4" x14ac:dyDescent="0.3">
      <c r="A4" s="1">
        <f t="shared" ca="1" si="0"/>
        <v>45807</v>
      </c>
      <c r="B4" s="8">
        <v>44853.541666666664</v>
      </c>
      <c r="C4" s="8">
        <v>44853.5625</v>
      </c>
      <c r="D4">
        <v>8</v>
      </c>
    </row>
    <row r="5" spans="1:4" x14ac:dyDescent="0.3">
      <c r="A5" s="1">
        <f t="shared" ca="1" si="0"/>
        <v>45807</v>
      </c>
      <c r="B5" s="8">
        <v>44853.520833333336</v>
      </c>
      <c r="C5" s="8">
        <v>44853.541666666664</v>
      </c>
      <c r="D5">
        <v>22</v>
      </c>
    </row>
    <row r="6" spans="1:4" x14ac:dyDescent="0.3">
      <c r="A6" s="1">
        <f t="shared" ca="1" si="0"/>
        <v>45807</v>
      </c>
      <c r="B6" s="8">
        <v>44853.5</v>
      </c>
      <c r="C6" s="8">
        <v>44853.520833333336</v>
      </c>
      <c r="D6">
        <v>8</v>
      </c>
    </row>
    <row r="7" spans="1:4" x14ac:dyDescent="0.3">
      <c r="A7" s="1">
        <f t="shared" ca="1" si="0"/>
        <v>45807</v>
      </c>
      <c r="B7" s="8">
        <v>44853.479166666664</v>
      </c>
      <c r="C7" s="8">
        <v>44853.5</v>
      </c>
      <c r="D7">
        <v>7</v>
      </c>
    </row>
    <row r="8" spans="1:4" x14ac:dyDescent="0.3">
      <c r="A8" s="1">
        <f t="shared" ca="1" si="0"/>
        <v>45807</v>
      </c>
      <c r="B8" s="8">
        <v>44853.458333333336</v>
      </c>
      <c r="C8" s="8">
        <v>44853.479166666664</v>
      </c>
      <c r="D8">
        <v>6</v>
      </c>
    </row>
    <row r="9" spans="1:4" x14ac:dyDescent="0.3">
      <c r="A9" s="1">
        <f t="shared" ca="1" si="0"/>
        <v>45807</v>
      </c>
      <c r="B9" s="8">
        <v>44853.4375</v>
      </c>
      <c r="C9" s="8">
        <v>44853.458333333336</v>
      </c>
      <c r="D9">
        <v>6</v>
      </c>
    </row>
    <row r="10" spans="1:4" x14ac:dyDescent="0.3">
      <c r="A10" s="1">
        <f t="shared" ca="1" si="0"/>
        <v>45807</v>
      </c>
      <c r="B10" s="8">
        <v>44853.416666666664</v>
      </c>
      <c r="C10" s="8">
        <v>44853.4375</v>
      </c>
      <c r="D10">
        <v>80</v>
      </c>
    </row>
    <row r="11" spans="1:4" x14ac:dyDescent="0.3">
      <c r="A11" s="1">
        <f t="shared" ca="1" si="0"/>
        <v>45807</v>
      </c>
      <c r="B11" s="8">
        <v>44853.395833333336</v>
      </c>
      <c r="C11" s="8">
        <v>44853.416666666664</v>
      </c>
      <c r="D11">
        <v>8</v>
      </c>
    </row>
    <row r="12" spans="1:4" x14ac:dyDescent="0.3">
      <c r="A12" s="1">
        <f t="shared" ca="1" si="0"/>
        <v>45807</v>
      </c>
      <c r="B12" s="8">
        <v>44853.375</v>
      </c>
      <c r="C12" s="8">
        <v>44853.395833333336</v>
      </c>
      <c r="D12">
        <v>6</v>
      </c>
    </row>
    <row r="13" spans="1:4" x14ac:dyDescent="0.3">
      <c r="A13" s="1">
        <f t="shared" ca="1" si="0"/>
        <v>45807</v>
      </c>
      <c r="B13" s="8">
        <v>44853.354166666664</v>
      </c>
      <c r="C13" s="8">
        <v>44853.375</v>
      </c>
      <c r="D13">
        <v>6</v>
      </c>
    </row>
    <row r="14" spans="1:4" x14ac:dyDescent="0.3">
      <c r="A14" s="1">
        <f t="shared" ca="1" si="0"/>
        <v>45807</v>
      </c>
      <c r="B14" s="8">
        <v>44853.333333333336</v>
      </c>
      <c r="C14" s="8">
        <v>44853.354166666664</v>
      </c>
      <c r="D14">
        <v>2</v>
      </c>
    </row>
    <row r="15" spans="1:4" x14ac:dyDescent="0.3">
      <c r="A15" s="1">
        <f t="shared" ca="1" si="0"/>
        <v>45807</v>
      </c>
      <c r="B15" s="8">
        <v>44853.3125</v>
      </c>
      <c r="C15" s="8">
        <v>44853.333333333336</v>
      </c>
      <c r="D15">
        <v>6</v>
      </c>
    </row>
    <row r="16" spans="1:4" x14ac:dyDescent="0.3">
      <c r="A16" s="1">
        <f t="shared" ca="1" si="0"/>
        <v>45807</v>
      </c>
      <c r="B16" s="8">
        <v>44853.291666666664</v>
      </c>
      <c r="C16" s="8">
        <v>44853.3125</v>
      </c>
      <c r="D16">
        <v>2</v>
      </c>
    </row>
    <row r="17" spans="1:4" x14ac:dyDescent="0.3">
      <c r="A17" s="1">
        <f t="shared" ca="1" si="0"/>
        <v>45807</v>
      </c>
      <c r="B17" s="8">
        <v>44853.270833333336</v>
      </c>
      <c r="C17" s="8">
        <v>44853.291666666664</v>
      </c>
      <c r="D17">
        <v>3</v>
      </c>
    </row>
    <row r="18" spans="1:4" x14ac:dyDescent="0.3">
      <c r="A18" s="1">
        <f ca="1">TODAY()-1</f>
        <v>45806</v>
      </c>
      <c r="B18" s="8">
        <v>44852.583333333336</v>
      </c>
      <c r="C18" s="8">
        <v>44852.604166666664</v>
      </c>
      <c r="D18">
        <v>20</v>
      </c>
    </row>
    <row r="19" spans="1:4" x14ac:dyDescent="0.3">
      <c r="A19" s="1">
        <f t="shared" ref="A19:A32" ca="1" si="1">TODAY()-1</f>
        <v>45806</v>
      </c>
      <c r="B19" s="8">
        <v>44852.5625</v>
      </c>
      <c r="C19" s="8">
        <v>44852.583333333336</v>
      </c>
      <c r="D19">
        <v>5</v>
      </c>
    </row>
    <row r="20" spans="1:4" x14ac:dyDescent="0.3">
      <c r="A20" s="1">
        <f t="shared" ca="1" si="1"/>
        <v>45806</v>
      </c>
      <c r="B20" s="8">
        <v>44852.541666666664</v>
      </c>
      <c r="C20" s="8">
        <v>44852.5625</v>
      </c>
      <c r="D20">
        <v>35</v>
      </c>
    </row>
    <row r="21" spans="1:4" x14ac:dyDescent="0.3">
      <c r="A21" s="1">
        <f t="shared" ca="1" si="1"/>
        <v>45806</v>
      </c>
      <c r="B21" s="8">
        <v>44852.520833333336</v>
      </c>
      <c r="C21" s="8">
        <v>44852.541666666664</v>
      </c>
      <c r="D21">
        <v>18</v>
      </c>
    </row>
    <row r="22" spans="1:4" x14ac:dyDescent="0.3">
      <c r="A22" s="1">
        <f t="shared" ca="1" si="1"/>
        <v>45806</v>
      </c>
      <c r="B22" s="8">
        <v>44852.5</v>
      </c>
      <c r="C22" s="8">
        <v>44852.520833333336</v>
      </c>
      <c r="D22">
        <v>22</v>
      </c>
    </row>
    <row r="23" spans="1:4" x14ac:dyDescent="0.3">
      <c r="A23" s="1">
        <f t="shared" ca="1" si="1"/>
        <v>45806</v>
      </c>
      <c r="B23" s="8">
        <v>44852.479166666664</v>
      </c>
      <c r="C23" s="8">
        <v>44852.5</v>
      </c>
      <c r="D23">
        <v>23</v>
      </c>
    </row>
    <row r="24" spans="1:4" x14ac:dyDescent="0.3">
      <c r="A24" s="1">
        <f t="shared" ca="1" si="1"/>
        <v>45806</v>
      </c>
      <c r="B24" s="8">
        <v>44852.458333333336</v>
      </c>
      <c r="C24" s="8">
        <v>44852.479166666664</v>
      </c>
      <c r="D24">
        <v>17</v>
      </c>
    </row>
    <row r="25" spans="1:4" x14ac:dyDescent="0.3">
      <c r="A25" s="1">
        <f t="shared" ca="1" si="1"/>
        <v>45806</v>
      </c>
      <c r="B25" s="8">
        <v>44852.4375</v>
      </c>
      <c r="C25" s="8">
        <v>44852.458333333336</v>
      </c>
      <c r="D25">
        <v>20</v>
      </c>
    </row>
    <row r="26" spans="1:4" x14ac:dyDescent="0.3">
      <c r="A26" s="1">
        <f t="shared" ca="1" si="1"/>
        <v>45806</v>
      </c>
      <c r="B26" s="8">
        <v>44852.416666666664</v>
      </c>
      <c r="C26" s="8">
        <v>44852.4375</v>
      </c>
      <c r="D26">
        <v>80</v>
      </c>
    </row>
    <row r="27" spans="1:4" x14ac:dyDescent="0.3">
      <c r="A27" s="1">
        <f t="shared" ca="1" si="1"/>
        <v>45806</v>
      </c>
      <c r="B27" s="8">
        <v>44852.395833333336</v>
      </c>
      <c r="C27" s="8">
        <v>44852.416666666664</v>
      </c>
      <c r="D27">
        <v>16</v>
      </c>
    </row>
    <row r="28" spans="1:4" x14ac:dyDescent="0.3">
      <c r="A28" s="1">
        <f t="shared" ca="1" si="1"/>
        <v>45806</v>
      </c>
      <c r="B28" s="8">
        <v>44852.375</v>
      </c>
      <c r="C28" s="8">
        <v>44852.395833333336</v>
      </c>
      <c r="D28">
        <v>10</v>
      </c>
    </row>
    <row r="29" spans="1:4" x14ac:dyDescent="0.3">
      <c r="A29" s="1">
        <f t="shared" ca="1" si="1"/>
        <v>45806</v>
      </c>
      <c r="B29" s="8">
        <v>44852.354166666664</v>
      </c>
      <c r="C29" s="8">
        <v>44852.375</v>
      </c>
      <c r="D29">
        <v>8</v>
      </c>
    </row>
    <row r="30" spans="1:4" x14ac:dyDescent="0.3">
      <c r="A30" s="1">
        <f t="shared" ca="1" si="1"/>
        <v>45806</v>
      </c>
      <c r="B30" s="8">
        <v>44852.333333333336</v>
      </c>
      <c r="C30" s="8">
        <v>44852.354166666664</v>
      </c>
      <c r="D30">
        <v>8</v>
      </c>
    </row>
    <row r="31" spans="1:4" x14ac:dyDescent="0.3">
      <c r="A31" s="1">
        <f t="shared" ca="1" si="1"/>
        <v>45806</v>
      </c>
      <c r="B31" s="8">
        <v>44852.3125</v>
      </c>
      <c r="C31" s="8">
        <v>44852.333333333336</v>
      </c>
      <c r="D31">
        <v>10</v>
      </c>
    </row>
    <row r="32" spans="1:4" x14ac:dyDescent="0.3">
      <c r="A32" s="1">
        <f t="shared" ca="1" si="1"/>
        <v>45806</v>
      </c>
      <c r="B32" s="8">
        <v>44852.291666666664</v>
      </c>
      <c r="C32" s="8">
        <v>44852.3125</v>
      </c>
      <c r="D32">
        <v>8</v>
      </c>
    </row>
    <row r="33" spans="1:4" x14ac:dyDescent="0.3">
      <c r="A33" s="1">
        <f ca="1">TODAY()-1</f>
        <v>45806</v>
      </c>
      <c r="B33" s="8">
        <v>44852.270833333336</v>
      </c>
      <c r="C33" s="8">
        <v>44852.291666666664</v>
      </c>
      <c r="D33">
        <v>20</v>
      </c>
    </row>
    <row r="34" spans="1:4" x14ac:dyDescent="0.3">
      <c r="A34" s="1">
        <f ca="1">TODAY()-2</f>
        <v>45805</v>
      </c>
      <c r="B34" s="8">
        <v>44851.583333333336</v>
      </c>
      <c r="C34" s="8">
        <v>44851.604166666664</v>
      </c>
      <c r="D34">
        <v>18</v>
      </c>
    </row>
    <row r="35" spans="1:4" x14ac:dyDescent="0.3">
      <c r="A35" s="1">
        <f t="shared" ref="A35:A49" ca="1" si="2">TODAY()-2</f>
        <v>45805</v>
      </c>
      <c r="B35" s="8">
        <v>44851.5625</v>
      </c>
      <c r="C35" s="8">
        <v>44851.583333333336</v>
      </c>
      <c r="D35">
        <v>16</v>
      </c>
    </row>
    <row r="36" spans="1:4" x14ac:dyDescent="0.3">
      <c r="A36" s="1">
        <f t="shared" ca="1" si="2"/>
        <v>45805</v>
      </c>
      <c r="B36" s="8">
        <v>44851.541666666664</v>
      </c>
      <c r="C36" s="8">
        <v>44851.5625</v>
      </c>
      <c r="D36">
        <v>20</v>
      </c>
    </row>
    <row r="37" spans="1:4" x14ac:dyDescent="0.3">
      <c r="A37" s="1">
        <f t="shared" ca="1" si="2"/>
        <v>45805</v>
      </c>
      <c r="B37" s="8">
        <v>44851.520833333336</v>
      </c>
      <c r="C37" s="8">
        <v>44851.541666666664</v>
      </c>
      <c r="D37">
        <v>22</v>
      </c>
    </row>
    <row r="38" spans="1:4" x14ac:dyDescent="0.3">
      <c r="A38" s="1">
        <f t="shared" ca="1" si="2"/>
        <v>45805</v>
      </c>
      <c r="B38" s="8">
        <v>44851.5</v>
      </c>
      <c r="C38" s="8">
        <v>44851.520833333336</v>
      </c>
      <c r="D38">
        <v>14</v>
      </c>
    </row>
    <row r="39" spans="1:4" x14ac:dyDescent="0.3">
      <c r="A39" s="1">
        <f t="shared" ca="1" si="2"/>
        <v>45805</v>
      </c>
      <c r="B39" s="8">
        <v>44851.479166666664</v>
      </c>
      <c r="C39" s="8">
        <v>44851.5</v>
      </c>
      <c r="D39">
        <v>17</v>
      </c>
    </row>
    <row r="40" spans="1:4" x14ac:dyDescent="0.3">
      <c r="A40" s="1">
        <f t="shared" ca="1" si="2"/>
        <v>45805</v>
      </c>
      <c r="B40" s="8">
        <v>44851.458333333336</v>
      </c>
      <c r="C40" s="8">
        <v>44851.479166666664</v>
      </c>
      <c r="D40">
        <v>19</v>
      </c>
    </row>
    <row r="41" spans="1:4" x14ac:dyDescent="0.3">
      <c r="A41" s="1">
        <f t="shared" ca="1" si="2"/>
        <v>45805</v>
      </c>
      <c r="B41" s="8">
        <v>44851.4375</v>
      </c>
      <c r="C41" s="8">
        <v>44851.458333333336</v>
      </c>
      <c r="D41">
        <v>18</v>
      </c>
    </row>
    <row r="42" spans="1:4" x14ac:dyDescent="0.3">
      <c r="A42" s="1">
        <f t="shared" ca="1" si="2"/>
        <v>45805</v>
      </c>
      <c r="B42" s="8">
        <v>44851.416666666664</v>
      </c>
      <c r="C42" s="8">
        <v>44851.4375</v>
      </c>
      <c r="D42">
        <v>80</v>
      </c>
    </row>
    <row r="43" spans="1:4" x14ac:dyDescent="0.3">
      <c r="A43" s="1">
        <f t="shared" ca="1" si="2"/>
        <v>45805</v>
      </c>
      <c r="B43" s="8">
        <v>44851.395833333336</v>
      </c>
      <c r="C43" s="8">
        <v>44851.416666666664</v>
      </c>
      <c r="D43">
        <v>10</v>
      </c>
    </row>
    <row r="44" spans="1:4" x14ac:dyDescent="0.3">
      <c r="A44" s="1">
        <f t="shared" ca="1" si="2"/>
        <v>45805</v>
      </c>
      <c r="B44" s="8">
        <v>44851.375</v>
      </c>
      <c r="C44" s="8">
        <v>44851.395833333336</v>
      </c>
      <c r="D44">
        <v>9</v>
      </c>
    </row>
    <row r="45" spans="1:4" x14ac:dyDescent="0.3">
      <c r="A45" s="1">
        <f t="shared" ca="1" si="2"/>
        <v>45805</v>
      </c>
      <c r="B45" s="8">
        <v>44851.354166666664</v>
      </c>
      <c r="C45" s="8">
        <v>44851.375</v>
      </c>
      <c r="D45">
        <v>11</v>
      </c>
    </row>
    <row r="46" spans="1:4" x14ac:dyDescent="0.3">
      <c r="A46" s="1">
        <f t="shared" ca="1" si="2"/>
        <v>45805</v>
      </c>
      <c r="B46" s="8">
        <v>44851.333333333336</v>
      </c>
      <c r="C46" s="8">
        <v>44851.354166666664</v>
      </c>
      <c r="D46">
        <v>8</v>
      </c>
    </row>
    <row r="47" spans="1:4" x14ac:dyDescent="0.3">
      <c r="A47" s="1">
        <f t="shared" ca="1" si="2"/>
        <v>45805</v>
      </c>
      <c r="B47" s="8">
        <v>44851.3125</v>
      </c>
      <c r="C47" s="8">
        <v>44851.333333333336</v>
      </c>
      <c r="D47">
        <v>6</v>
      </c>
    </row>
    <row r="48" spans="1:4" x14ac:dyDescent="0.3">
      <c r="A48" s="1">
        <f t="shared" ca="1" si="2"/>
        <v>45805</v>
      </c>
      <c r="B48" s="8">
        <v>44851.291666666664</v>
      </c>
      <c r="C48" s="8">
        <v>44851.3125</v>
      </c>
      <c r="D48">
        <v>10</v>
      </c>
    </row>
    <row r="49" spans="1:4" x14ac:dyDescent="0.3">
      <c r="A49" s="1">
        <f t="shared" ca="1" si="2"/>
        <v>45805</v>
      </c>
      <c r="B49" s="8">
        <v>44851.270833333336</v>
      </c>
      <c r="C49" s="8">
        <v>44851.291666666664</v>
      </c>
      <c r="D49">
        <v>10</v>
      </c>
    </row>
    <row r="50" spans="1:4" x14ac:dyDescent="0.3">
      <c r="A50" s="1">
        <f ca="1">TODAY()-3</f>
        <v>45804</v>
      </c>
      <c r="B50" s="8">
        <v>44850.393055555556</v>
      </c>
      <c r="C50" s="8">
        <v>44850.393055555556</v>
      </c>
      <c r="D50">
        <v>15</v>
      </c>
    </row>
    <row r="51" spans="1:4" x14ac:dyDescent="0.3">
      <c r="A51" s="1">
        <f ca="1">TODAY()-4</f>
        <v>45803</v>
      </c>
      <c r="B51" s="8">
        <v>44849.393055555556</v>
      </c>
      <c r="C51" s="8">
        <v>44849.393055555556</v>
      </c>
      <c r="D51">
        <v>18</v>
      </c>
    </row>
    <row r="52" spans="1:4" x14ac:dyDescent="0.3">
      <c r="A52" s="1">
        <f ca="1">TODAY()-5</f>
        <v>45802</v>
      </c>
      <c r="B52" s="8">
        <v>44848.393055555556</v>
      </c>
      <c r="C52" s="8">
        <v>44848.393055555556</v>
      </c>
      <c r="D52">
        <v>19</v>
      </c>
    </row>
    <row r="53" spans="1:4" x14ac:dyDescent="0.3">
      <c r="A53" s="1">
        <f ca="1">TODAY()-6</f>
        <v>45801</v>
      </c>
      <c r="B53" s="8">
        <v>44847.393055555556</v>
      </c>
      <c r="C53" s="8">
        <v>44847.393055555556</v>
      </c>
      <c r="D53">
        <v>20</v>
      </c>
    </row>
    <row r="54" spans="1:4" x14ac:dyDescent="0.3">
      <c r="A54" s="1">
        <f ca="1">TODAY()-7</f>
        <v>45800</v>
      </c>
      <c r="B54" s="8">
        <v>44846.393055555556</v>
      </c>
      <c r="C54" s="8">
        <v>44846.393055555556</v>
      </c>
      <c r="D54">
        <v>26</v>
      </c>
    </row>
    <row r="55" spans="1:4" x14ac:dyDescent="0.3">
      <c r="A55" s="1">
        <f ca="1">TODAY()-8</f>
        <v>45799</v>
      </c>
      <c r="B55" s="8">
        <v>44845.393055555556</v>
      </c>
      <c r="C55" s="8">
        <v>44845.393055555556</v>
      </c>
      <c r="D55">
        <v>17</v>
      </c>
    </row>
    <row r="56" spans="1:4" x14ac:dyDescent="0.3">
      <c r="A56" s="1">
        <f ca="1">TODAY()-9</f>
        <v>45798</v>
      </c>
      <c r="B56" s="8">
        <v>44844.393055555556</v>
      </c>
      <c r="C56" s="8">
        <v>44844.393055555556</v>
      </c>
      <c r="D56">
        <v>11</v>
      </c>
    </row>
    <row r="57" spans="1:4" x14ac:dyDescent="0.3">
      <c r="A57" s="1">
        <f ca="1">TODAY()-10</f>
        <v>45797</v>
      </c>
      <c r="B57" s="8">
        <v>44843.393055555556</v>
      </c>
      <c r="C57" s="8">
        <v>44843.393055555556</v>
      </c>
      <c r="D57">
        <v>18</v>
      </c>
    </row>
    <row r="58" spans="1:4" x14ac:dyDescent="0.3">
      <c r="A58" s="1">
        <f ca="1">TODAY()-11</f>
        <v>45796</v>
      </c>
      <c r="B58" s="8">
        <v>44842.393055555556</v>
      </c>
      <c r="C58" s="8">
        <v>44842.393055555556</v>
      </c>
      <c r="D58">
        <v>16</v>
      </c>
    </row>
    <row r="59" spans="1:4" x14ac:dyDescent="0.3">
      <c r="A59" s="1">
        <f ca="1">TODAY()-12</f>
        <v>45795</v>
      </c>
      <c r="B59" s="8">
        <v>44841.393055555556</v>
      </c>
      <c r="C59" s="8">
        <v>44841.393055555556</v>
      </c>
      <c r="D59">
        <v>16</v>
      </c>
    </row>
    <row r="60" spans="1:4" x14ac:dyDescent="0.3">
      <c r="A60" s="1">
        <f ca="1">TODAY()-13</f>
        <v>45794</v>
      </c>
      <c r="B60" s="8">
        <v>44840.393055555556</v>
      </c>
      <c r="C60" s="8">
        <v>44840.393055555556</v>
      </c>
      <c r="D60">
        <v>14</v>
      </c>
    </row>
    <row r="61" spans="1:4" x14ac:dyDescent="0.3">
      <c r="A61" s="1">
        <f ca="1">TODAY()-14</f>
        <v>45793</v>
      </c>
      <c r="B61" s="8">
        <v>44839.393055555556</v>
      </c>
      <c r="C61" s="8">
        <v>44839.393055555556</v>
      </c>
      <c r="D61">
        <v>15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C6E96-4A1D-4966-8631-904F93DCEA3D}">
  <dimension ref="A1:D4"/>
  <sheetViews>
    <sheetView workbookViewId="0">
      <selection activeCell="A4" sqref="A4:XFD4"/>
    </sheetView>
  </sheetViews>
  <sheetFormatPr baseColWidth="10" defaultRowHeight="14.4" x14ac:dyDescent="0.3"/>
  <cols>
    <col min="2" max="2" width="15.109375" bestFit="1" customWidth="1"/>
  </cols>
  <sheetData>
    <row r="1" spans="1:4" x14ac:dyDescent="0.3">
      <c r="A1" s="2" t="s">
        <v>67</v>
      </c>
      <c r="B1" s="2" t="s">
        <v>62</v>
      </c>
      <c r="C1" s="2" t="s">
        <v>66</v>
      </c>
      <c r="D1" s="2" t="s">
        <v>33</v>
      </c>
    </row>
    <row r="2" spans="1:4" x14ac:dyDescent="0.3">
      <c r="A2" s="1">
        <f ca="1">TODAY()-1</f>
        <v>45806</v>
      </c>
      <c r="B2" s="8">
        <f ca="1">NOW()-1.2</f>
        <v>45806.142290393524</v>
      </c>
      <c r="C2" t="s">
        <v>73</v>
      </c>
      <c r="D2" s="6" t="s">
        <v>75</v>
      </c>
    </row>
    <row r="3" spans="1:4" x14ac:dyDescent="0.3">
      <c r="A3" s="1">
        <f t="shared" ref="A3" ca="1" si="0">TODAY()-1</f>
        <v>45806</v>
      </c>
      <c r="B3" s="8">
        <f ca="1">NOW()-1.22</f>
        <v>45806.12229039352</v>
      </c>
      <c r="C3" t="s">
        <v>74</v>
      </c>
      <c r="D3" s="6" t="s">
        <v>76</v>
      </c>
    </row>
    <row r="4" spans="1:4" x14ac:dyDescent="0.3">
      <c r="A4" s="1"/>
      <c r="B4" s="8"/>
      <c r="D4" s="6"/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4B9DD-5394-48B9-BE00-E4EA70078D1B}">
  <dimension ref="A1:D3"/>
  <sheetViews>
    <sheetView workbookViewId="0">
      <selection activeCell="D4" sqref="D4"/>
    </sheetView>
  </sheetViews>
  <sheetFormatPr baseColWidth="10" defaultRowHeight="14.4" x14ac:dyDescent="0.3"/>
  <cols>
    <col min="2" max="2" width="15.109375" bestFit="1" customWidth="1"/>
    <col min="3" max="3" width="18" bestFit="1" customWidth="1"/>
  </cols>
  <sheetData>
    <row r="1" spans="1:4" x14ac:dyDescent="0.3">
      <c r="A1" s="7" t="s">
        <v>67</v>
      </c>
      <c r="B1" s="2" t="s">
        <v>62</v>
      </c>
      <c r="C1" s="2" t="s">
        <v>66</v>
      </c>
      <c r="D1" s="2" t="s">
        <v>33</v>
      </c>
    </row>
    <row r="2" spans="1:4" x14ac:dyDescent="0.3">
      <c r="A2" s="1">
        <f ca="1">TODAY()</f>
        <v>45807</v>
      </c>
      <c r="B2" s="8">
        <f ca="1">NOW()-0.2</f>
        <v>45807.142290393524</v>
      </c>
      <c r="C2" t="s">
        <v>77</v>
      </c>
      <c r="D2" s="6" t="s">
        <v>79</v>
      </c>
    </row>
    <row r="3" spans="1:4" x14ac:dyDescent="0.3">
      <c r="A3" s="1">
        <f ca="1">TODAY()</f>
        <v>45807</v>
      </c>
      <c r="B3" s="8">
        <f ca="1">NOW()-0.2</f>
        <v>45807.142290393524</v>
      </c>
      <c r="C3" t="s">
        <v>78</v>
      </c>
      <c r="D3" s="6" t="s">
        <v>80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8B010-4C9D-43F4-8D16-F1CDF77FE4BE}">
  <dimension ref="A1:B14"/>
  <sheetViews>
    <sheetView workbookViewId="0">
      <selection activeCell="A3" sqref="A3:B4"/>
    </sheetView>
  </sheetViews>
  <sheetFormatPr baseColWidth="10" defaultRowHeight="14.4" x14ac:dyDescent="0.3"/>
  <cols>
    <col min="2" max="2" width="15.109375" bestFit="1" customWidth="1"/>
  </cols>
  <sheetData>
    <row r="1" spans="1:2" x14ac:dyDescent="0.3">
      <c r="A1" s="7" t="s">
        <v>67</v>
      </c>
      <c r="B1" s="2" t="s">
        <v>62</v>
      </c>
    </row>
    <row r="2" spans="1:2" x14ac:dyDescent="0.3">
      <c r="A2" s="1">
        <f ca="1">TODAY()</f>
        <v>45807</v>
      </c>
      <c r="B2" s="8">
        <f ca="1">NOW()-0.01</f>
        <v>45807.332290393519</v>
      </c>
    </row>
    <row r="3" spans="1:2" x14ac:dyDescent="0.3">
      <c r="A3" s="1">
        <f ca="1">TODAY()</f>
        <v>45807</v>
      </c>
      <c r="B3" s="8">
        <f ca="1">NOW()-0.3</f>
        <v>45807.042290393518</v>
      </c>
    </row>
    <row r="4" spans="1:2" x14ac:dyDescent="0.3">
      <c r="A4" s="1">
        <f ca="1">TODAY()-1</f>
        <v>45806</v>
      </c>
      <c r="B4" s="8">
        <f ca="1">NOW()-1</f>
        <v>45806.342290393521</v>
      </c>
    </row>
    <row r="5" spans="1:2" x14ac:dyDescent="0.3">
      <c r="A5" s="1">
        <f ca="1">TODAY()-5</f>
        <v>45802</v>
      </c>
      <c r="B5" s="8">
        <f ca="1">NOW()-5.32</f>
        <v>45802.022290393521</v>
      </c>
    </row>
    <row r="6" spans="1:2" x14ac:dyDescent="0.3">
      <c r="A6" s="1">
        <f ca="1">TODAY()-5</f>
        <v>45802</v>
      </c>
      <c r="B6" s="8">
        <f ca="1">NOW()-5.3</f>
        <v>45802.042290393518</v>
      </c>
    </row>
    <row r="7" spans="1:2" x14ac:dyDescent="0.3">
      <c r="A7" s="1">
        <f ca="1">TODAY()-6</f>
        <v>45801</v>
      </c>
      <c r="B7" s="8">
        <f ca="1">NOW()-6.3</f>
        <v>45801.042290393518</v>
      </c>
    </row>
    <row r="8" spans="1:2" x14ac:dyDescent="0.3">
      <c r="A8" s="1">
        <f ca="1">TODAY()-7</f>
        <v>45800</v>
      </c>
      <c r="B8" s="8">
        <f ca="1">NOW()-7.3</f>
        <v>45800.042290393518</v>
      </c>
    </row>
    <row r="9" spans="1:2" x14ac:dyDescent="0.3">
      <c r="A9" s="1">
        <f ca="1">TODAY()-8</f>
        <v>45799</v>
      </c>
      <c r="B9" s="8">
        <f ca="1">NOW()-8.3</f>
        <v>45799.042290393518</v>
      </c>
    </row>
    <row r="10" spans="1:2" x14ac:dyDescent="0.3">
      <c r="A10" s="1">
        <f ca="1">TODAY()-11</f>
        <v>45796</v>
      </c>
      <c r="B10" s="8">
        <f ca="1">NOW()-11.31</f>
        <v>45796.032290393523</v>
      </c>
    </row>
    <row r="11" spans="1:2" x14ac:dyDescent="0.3">
      <c r="A11" s="1">
        <f ca="1">TODAY()-11</f>
        <v>45796</v>
      </c>
      <c r="B11" s="8">
        <f ca="1">NOW()-11.21</f>
        <v>45796.132290393522</v>
      </c>
    </row>
    <row r="12" spans="1:2" x14ac:dyDescent="0.3">
      <c r="A12" s="1">
        <f ca="1">TODAY()-12</f>
        <v>45795</v>
      </c>
      <c r="B12" s="8">
        <f ca="1">NOW()-11.11</f>
        <v>45796.23229039352</v>
      </c>
    </row>
    <row r="13" spans="1:2" x14ac:dyDescent="0.3">
      <c r="A13" s="1">
        <f ca="1">TODAY()-13</f>
        <v>45794</v>
      </c>
      <c r="B13" s="8">
        <f ca="1">NOW()-13.22</f>
        <v>45794.12229039352</v>
      </c>
    </row>
    <row r="14" spans="1:2" x14ac:dyDescent="0.3">
      <c r="A14" s="1">
        <f ca="1">TODAY()-14</f>
        <v>45793</v>
      </c>
      <c r="B14" s="8">
        <f ca="1">NOW()-14.21</f>
        <v>45793.132290393522</v>
      </c>
    </row>
  </sheetData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37B8F-44D9-46DA-B78B-3A35815B0AB3}">
  <dimension ref="A1:C12"/>
  <sheetViews>
    <sheetView workbookViewId="0">
      <selection activeCell="A2" sqref="A2:C2"/>
    </sheetView>
  </sheetViews>
  <sheetFormatPr baseColWidth="10" defaultRowHeight="14.4" x14ac:dyDescent="0.3"/>
  <cols>
    <col min="2" max="2" width="15.109375" bestFit="1" customWidth="1"/>
    <col min="3" max="3" width="15.109375" style="9" bestFit="1" customWidth="1"/>
  </cols>
  <sheetData>
    <row r="1" spans="1:3" x14ac:dyDescent="0.3">
      <c r="A1" s="7" t="s">
        <v>67</v>
      </c>
      <c r="B1" s="2" t="s">
        <v>62</v>
      </c>
      <c r="C1" s="2" t="s">
        <v>63</v>
      </c>
    </row>
    <row r="2" spans="1:3" x14ac:dyDescent="0.3">
      <c r="A2" s="10">
        <f ca="1">TODAY()-1</f>
        <v>45806</v>
      </c>
      <c r="B2" s="8">
        <f ca="1">NOW()-1.05</f>
        <v>45806.292290393518</v>
      </c>
      <c r="C2">
        <v>15000</v>
      </c>
    </row>
    <row r="3" spans="1:3" x14ac:dyDescent="0.3">
      <c r="A3" s="1">
        <f ca="1">TODAY()-5</f>
        <v>45802</v>
      </c>
      <c r="B3" s="8">
        <f ca="1">NOW()-5.32</f>
        <v>45802.022290393521</v>
      </c>
      <c r="C3" s="9">
        <v>16000</v>
      </c>
    </row>
    <row r="4" spans="1:3" x14ac:dyDescent="0.3">
      <c r="A4" s="1">
        <f ca="1">TODAY()-5</f>
        <v>45802</v>
      </c>
      <c r="B4" s="8">
        <f ca="1">NOW()-5.3</f>
        <v>45802.042290393518</v>
      </c>
      <c r="C4" s="9">
        <v>16000</v>
      </c>
    </row>
    <row r="5" spans="1:3" x14ac:dyDescent="0.3">
      <c r="A5" s="1">
        <f ca="1">TODAY()-6</f>
        <v>45801</v>
      </c>
      <c r="B5" s="8">
        <f ca="1">NOW()-6.3</f>
        <v>45801.042290393518</v>
      </c>
      <c r="C5" s="9">
        <v>14000</v>
      </c>
    </row>
    <row r="6" spans="1:3" x14ac:dyDescent="0.3">
      <c r="A6" s="1">
        <f ca="1">TODAY()-7</f>
        <v>45800</v>
      </c>
      <c r="B6" s="8">
        <f ca="1">NOW()-7.3</f>
        <v>45800.042290393518</v>
      </c>
      <c r="C6" s="9">
        <v>16000</v>
      </c>
    </row>
    <row r="7" spans="1:3" x14ac:dyDescent="0.3">
      <c r="A7" s="1">
        <f ca="1">TODAY()-8</f>
        <v>45799</v>
      </c>
      <c r="B7" s="8">
        <f ca="1">NOW()-8.3</f>
        <v>45799.042290393518</v>
      </c>
      <c r="C7" s="9">
        <v>17000</v>
      </c>
    </row>
    <row r="8" spans="1:3" x14ac:dyDescent="0.3">
      <c r="A8" s="1">
        <f ca="1">TODAY()-11</f>
        <v>45796</v>
      </c>
      <c r="B8" s="8">
        <f ca="1">NOW()-11.31</f>
        <v>45796.032290393523</v>
      </c>
      <c r="C8" s="9">
        <v>14000</v>
      </c>
    </row>
    <row r="9" spans="1:3" x14ac:dyDescent="0.3">
      <c r="A9" s="1">
        <f ca="1">TODAY()-11</f>
        <v>45796</v>
      </c>
      <c r="B9" s="8">
        <f ca="1">NOW()-11.21</f>
        <v>45796.132290393522</v>
      </c>
      <c r="C9" s="9">
        <v>14000</v>
      </c>
    </row>
    <row r="10" spans="1:3" x14ac:dyDescent="0.3">
      <c r="A10" s="1">
        <f ca="1">TODAY()-12</f>
        <v>45795</v>
      </c>
      <c r="B10" s="8">
        <f ca="1">NOW()-11.11</f>
        <v>45796.23229039352</v>
      </c>
      <c r="C10" s="9">
        <v>13000</v>
      </c>
    </row>
    <row r="11" spans="1:3" x14ac:dyDescent="0.3">
      <c r="A11" s="1">
        <f ca="1">TODAY()-13</f>
        <v>45794</v>
      </c>
      <c r="B11" s="8">
        <f ca="1">NOW()-13.22</f>
        <v>45794.12229039352</v>
      </c>
      <c r="C11" s="9">
        <v>17000</v>
      </c>
    </row>
    <row r="12" spans="1:3" x14ac:dyDescent="0.3">
      <c r="A12" s="1">
        <f ca="1">TODAY()-14</f>
        <v>45793</v>
      </c>
      <c r="B12" s="8">
        <f ca="1">NOW()-14.21</f>
        <v>45793.132290393522</v>
      </c>
      <c r="C12" s="9">
        <v>16000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31C4A-7825-4DB9-984C-E4A86B66EA31}">
  <dimension ref="A1:B2"/>
  <sheetViews>
    <sheetView workbookViewId="0">
      <selection activeCell="B27" sqref="B27"/>
    </sheetView>
  </sheetViews>
  <sheetFormatPr baseColWidth="10" defaultRowHeight="14.4" x14ac:dyDescent="0.3"/>
  <cols>
    <col min="2" max="2" width="15.109375" bestFit="1" customWidth="1"/>
  </cols>
  <sheetData>
    <row r="1" spans="1:2" x14ac:dyDescent="0.3">
      <c r="A1" s="7" t="s">
        <v>67</v>
      </c>
      <c r="B1" s="2" t="s">
        <v>62</v>
      </c>
    </row>
    <row r="2" spans="1:2" x14ac:dyDescent="0.3">
      <c r="A2" s="1"/>
      <c r="B2" s="8"/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C6220-5035-498C-94BF-EECA7C3E3A03}">
  <dimension ref="A1:D2"/>
  <sheetViews>
    <sheetView workbookViewId="0">
      <selection activeCell="A2" sqref="A2:XFD2"/>
    </sheetView>
  </sheetViews>
  <sheetFormatPr baseColWidth="10" defaultRowHeight="14.4" x14ac:dyDescent="0.3"/>
  <cols>
    <col min="2" max="2" width="15.109375" bestFit="1" customWidth="1"/>
  </cols>
  <sheetData>
    <row r="1" spans="1:4" x14ac:dyDescent="0.3">
      <c r="A1" s="7" t="s">
        <v>67</v>
      </c>
      <c r="B1" s="2" t="s">
        <v>62</v>
      </c>
      <c r="C1" s="2" t="s">
        <v>64</v>
      </c>
      <c r="D1" s="2" t="s">
        <v>65</v>
      </c>
    </row>
    <row r="2" spans="1:4" x14ac:dyDescent="0.3">
      <c r="A2" s="1"/>
      <c r="B2" s="8"/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57a8cc3-c819-49e5-8f1e-5c5ea43690a7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D3FE8F7A376914688D831DB8A0EFA7A" ma:contentTypeVersion="11" ma:contentTypeDescription="Ein neues Dokument erstellen." ma:contentTypeScope="" ma:versionID="f86c2a96fb0e4ffb7aa0aed315e1ad3e">
  <xsd:schema xmlns:xsd="http://www.w3.org/2001/XMLSchema" xmlns:xs="http://www.w3.org/2001/XMLSchema" xmlns:p="http://schemas.microsoft.com/office/2006/metadata/properties" xmlns:ns2="657a8cc3-c819-49e5-8f1e-5c5ea43690a7" xmlns:ns3="85c5bde5-4818-4f7c-bb27-d0ff55c0c253" targetNamespace="http://schemas.microsoft.com/office/2006/metadata/properties" ma:root="true" ma:fieldsID="2e402b6a55c1c6cdc297fb37037a567a" ns2:_="" ns3:_="">
    <xsd:import namespace="657a8cc3-c819-49e5-8f1e-5c5ea43690a7"/>
    <xsd:import namespace="85c5bde5-4818-4f7c-bb27-d0ff55c0c2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7a8cc3-c819-49e5-8f1e-5c5ea43690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Bildmarkierungen" ma:readOnly="false" ma:fieldId="{5cf76f15-5ced-4ddc-b409-7134ff3c332f}" ma:taxonomyMulti="true" ma:sspId="e0941c1d-53da-4ec3-a1ae-3f48a7a0e5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c5bde5-4818-4f7c-bb27-d0ff55c0c25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121B29B-FF3A-4286-961C-134109B771C2}">
  <ds:schemaRefs>
    <ds:schemaRef ds:uri="http://schemas.microsoft.com/office/2006/metadata/properties"/>
    <ds:schemaRef ds:uri="http://schemas.microsoft.com/office/infopath/2007/PartnerControls"/>
    <ds:schemaRef ds:uri="657a8cc3-c819-49e5-8f1e-5c5ea43690a7"/>
  </ds:schemaRefs>
</ds:datastoreItem>
</file>

<file path=customXml/itemProps2.xml><?xml version="1.0" encoding="utf-8"?>
<ds:datastoreItem xmlns:ds="http://schemas.openxmlformats.org/officeDocument/2006/customXml" ds:itemID="{EB049444-BFEE-4E0C-94C6-CA3DF0BED1E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75D748-4B2E-4F8F-BD52-F4E1CCE3CC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7a8cc3-c819-49e5-8f1e-5c5ea43690a7"/>
    <ds:schemaRef ds:uri="85c5bde5-4818-4f7c-bb27-d0ff55c0c2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9</vt:i4>
      </vt:variant>
    </vt:vector>
  </HeadingPairs>
  <TitlesOfParts>
    <vt:vector size="9" baseType="lpstr">
      <vt:lpstr>%RawData%</vt:lpstr>
      <vt:lpstr>details-userDeviceCount</vt:lpstr>
      <vt:lpstr>details-processorUsage</vt:lpstr>
      <vt:lpstr>details-apphang</vt:lpstr>
      <vt:lpstr>details-appcrash</vt:lpstr>
      <vt:lpstr>details-logon</vt:lpstr>
      <vt:lpstr>details-boot</vt:lpstr>
      <vt:lpstr>details-hardreset</vt:lpstr>
      <vt:lpstr>details-bluescreen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Seifert, Dominik</dc:creator>
  <cp:keywords/>
  <dc:description/>
  <cp:lastModifiedBy>Ottmann, Thomas</cp:lastModifiedBy>
  <cp:revision/>
  <dcterms:created xsi:type="dcterms:W3CDTF">2022-05-09T08:15:57Z</dcterms:created>
  <dcterms:modified xsi:type="dcterms:W3CDTF">2025-05-30T06:12:55Z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0x010100FD3FE8F7A376914688D831DB8A0EFA7A</vt:lpwstr>
  </property>
</Properties>
</file>